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203 - Beszerzés\+ Belső anyagok\KÖZBESZERZÉSEK\Közbeszerzések_2018\Szedreskert_II ütem\Előkészítés\Közbeszerzési dokumentumok\Árazatlan ktgvetés\"/>
    </mc:Choice>
  </mc:AlternateContent>
  <bookViews>
    <workbookView xWindow="0" yWindow="0" windowWidth="16380" windowHeight="8190" tabRatio="500"/>
  </bookViews>
  <sheets>
    <sheet name="Főösszesítő" sheetId="1" r:id="rId1"/>
    <sheet name="Gépészet" sheetId="2" r:id="rId2"/>
    <sheet name="Építészet" sheetId="3" r:id="rId3"/>
    <sheet name="Elektromos" sheetId="4" r:id="rId4"/>
    <sheet name="Irányítástechnika" sheetId="5" r:id="rId5"/>
  </sheets>
  <definedNames>
    <definedName name="_xlnm.Print_Titles" localSheetId="3">Elektromos!$5:$5</definedName>
    <definedName name="_xlnm.Print_Titles" localSheetId="2">Építészet!$8:$8</definedName>
    <definedName name="_xlnm.Print_Titles" localSheetId="1">Gépészet!$8:$8</definedName>
    <definedName name="_xlnm.Print_Titles" localSheetId="4">Irányítástechnika!$5:$5</definedName>
    <definedName name="_xlnm.Print_Area" localSheetId="3">Elektromos!$A$1:$I$41</definedName>
    <definedName name="_xlnm.Print_Area" localSheetId="2">Építészet!$A$1:$I$27</definedName>
    <definedName name="_xlnm.Print_Area" localSheetId="0">Főösszesítő!$A$1:$E$27</definedName>
    <definedName name="_xlnm.Print_Area" localSheetId="1">Gépészet!$A$1:$I$118</definedName>
    <definedName name="_xlnm.Print_Area" localSheetId="4">Irányítástechnika!$A$1:$I$23</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E20" i="1" l="1"/>
  <c r="E12" i="1"/>
  <c r="H3" i="5" l="1"/>
  <c r="H2" i="5"/>
  <c r="H3" i="4"/>
  <c r="H2" i="4"/>
  <c r="H6" i="3"/>
  <c r="H5" i="3"/>
  <c r="H3" i="3"/>
  <c r="H2" i="3"/>
  <c r="H2" i="2"/>
  <c r="H3" i="2"/>
  <c r="D19" i="1" l="1"/>
  <c r="C19" i="1"/>
  <c r="C20" i="1" s="1"/>
  <c r="H7" i="3"/>
  <c r="H4" i="3"/>
  <c r="D18" i="1"/>
  <c r="C18" i="1"/>
  <c r="C8" i="1"/>
  <c r="H4" i="2"/>
  <c r="H7" i="2"/>
  <c r="H6" i="2"/>
  <c r="H5" i="2"/>
  <c r="E4" i="2"/>
  <c r="D20" i="1" l="1"/>
  <c r="E19" i="1"/>
  <c r="E18" i="1"/>
  <c r="H22" i="5"/>
  <c r="I22" i="5"/>
  <c r="H39" i="4"/>
  <c r="I39" i="4"/>
  <c r="H24" i="3" l="1"/>
  <c r="I24" i="3"/>
  <c r="H117" i="2" l="1"/>
  <c r="I117" i="2"/>
  <c r="H20" i="5" l="1"/>
  <c r="I20" i="5"/>
  <c r="H86" i="2"/>
  <c r="I86" i="2"/>
  <c r="H84" i="2"/>
  <c r="I84" i="2"/>
  <c r="E4" i="5" l="1"/>
  <c r="A1" i="5"/>
  <c r="E4" i="4"/>
  <c r="A1" i="4"/>
  <c r="E4" i="3"/>
  <c r="A1" i="3"/>
  <c r="A1" i="2"/>
  <c r="H104" i="2" l="1"/>
  <c r="H10" i="2"/>
  <c r="H95" i="2"/>
  <c r="I41" i="4"/>
  <c r="H11" i="2"/>
  <c r="H41" i="4"/>
  <c r="H114" i="2"/>
  <c r="H105" i="2"/>
  <c r="H106" i="2"/>
  <c r="H108" i="2"/>
  <c r="H109" i="2"/>
  <c r="H107" i="2"/>
  <c r="H112" i="2"/>
  <c r="H110" i="2"/>
  <c r="H111" i="2"/>
  <c r="H115" i="2"/>
  <c r="H23" i="3"/>
  <c r="H22" i="3"/>
  <c r="H26" i="2"/>
  <c r="H45" i="2"/>
  <c r="H41" i="2"/>
  <c r="H35" i="2"/>
  <c r="H33" i="2"/>
  <c r="H44" i="2"/>
  <c r="H34" i="2"/>
  <c r="H40" i="2"/>
  <c r="H57" i="2"/>
  <c r="H85" i="2"/>
  <c r="H78" i="2"/>
  <c r="I37" i="4"/>
  <c r="I35" i="4"/>
  <c r="I33" i="4"/>
  <c r="I31" i="4"/>
  <c r="I29" i="4"/>
  <c r="I27" i="4"/>
  <c r="I25" i="4"/>
  <c r="I23" i="4"/>
  <c r="I21" i="4"/>
  <c r="I19" i="4"/>
  <c r="I17" i="4"/>
  <c r="I15" i="4"/>
  <c r="I13" i="4"/>
  <c r="I11" i="4"/>
  <c r="I38" i="4"/>
  <c r="I36" i="4"/>
  <c r="I34" i="4"/>
  <c r="I32" i="4"/>
  <c r="I30" i="4"/>
  <c r="I28" i="4"/>
  <c r="I26" i="4"/>
  <c r="I24" i="4"/>
  <c r="I22" i="4"/>
  <c r="I20" i="4"/>
  <c r="I18" i="4"/>
  <c r="I16" i="4"/>
  <c r="I14" i="4"/>
  <c r="I12" i="4"/>
  <c r="I10" i="4"/>
  <c r="I7" i="4"/>
  <c r="I8" i="4"/>
  <c r="I9" i="4"/>
  <c r="H10" i="3"/>
  <c r="H17" i="3"/>
  <c r="H19" i="3"/>
  <c r="H21" i="3"/>
  <c r="H25" i="3"/>
  <c r="H94" i="2"/>
  <c r="H99" i="2"/>
  <c r="H103" i="2"/>
  <c r="H11" i="3"/>
  <c r="H16" i="3"/>
  <c r="H20" i="3"/>
  <c r="H27" i="3"/>
  <c r="H87" i="2"/>
  <c r="H100" i="2"/>
  <c r="H102" i="2"/>
  <c r="H118" i="2"/>
  <c r="H113" i="2"/>
  <c r="H7" i="4"/>
  <c r="H9" i="4"/>
  <c r="H11" i="4"/>
  <c r="H13" i="4"/>
  <c r="H15" i="4"/>
  <c r="H17" i="4"/>
  <c r="H19" i="4"/>
  <c r="H21" i="4"/>
  <c r="H23" i="4"/>
  <c r="H25" i="4"/>
  <c r="H27" i="4"/>
  <c r="H29" i="4"/>
  <c r="H31" i="4"/>
  <c r="H33" i="4"/>
  <c r="H35" i="4"/>
  <c r="H37" i="4"/>
  <c r="H8" i="4"/>
  <c r="H10" i="4"/>
  <c r="H12" i="4"/>
  <c r="H14" i="4"/>
  <c r="H16" i="4"/>
  <c r="H18" i="4"/>
  <c r="H20" i="4"/>
  <c r="H22" i="4"/>
  <c r="H24" i="4"/>
  <c r="H26" i="4"/>
  <c r="H28" i="4"/>
  <c r="H30" i="4"/>
  <c r="H32" i="4"/>
  <c r="H34" i="4"/>
  <c r="H36" i="4"/>
  <c r="H38" i="4"/>
  <c r="H91" i="2" l="1"/>
  <c r="H53" i="2"/>
  <c r="H37" i="2"/>
  <c r="H72" i="2"/>
  <c r="H14" i="3"/>
  <c r="H13" i="3"/>
  <c r="H69" i="2"/>
  <c r="H48" i="2"/>
  <c r="H54" i="2"/>
  <c r="H73" i="2"/>
  <c r="H20" i="2"/>
  <c r="H36" i="2"/>
  <c r="H29" i="2"/>
  <c r="H14" i="2"/>
  <c r="H59" i="2"/>
  <c r="H62" i="2"/>
  <c r="H17" i="2"/>
  <c r="H93" i="2"/>
  <c r="H25" i="2"/>
  <c r="H88" i="2"/>
  <c r="H61" i="2"/>
  <c r="H66" i="2"/>
  <c r="H55" i="2"/>
  <c r="H75" i="2"/>
  <c r="H38" i="2"/>
  <c r="H15" i="2"/>
  <c r="H31" i="2"/>
  <c r="H39" i="2"/>
  <c r="H43" i="2"/>
  <c r="H98" i="2"/>
  <c r="H71" i="2"/>
  <c r="H83" i="2"/>
  <c r="H58" i="2"/>
  <c r="H18" i="2"/>
  <c r="H28" i="2"/>
  <c r="H64" i="2"/>
  <c r="H80" i="2"/>
  <c r="H12" i="2"/>
  <c r="H12" i="3"/>
  <c r="H15" i="3"/>
  <c r="H18" i="3"/>
  <c r="H6" i="5"/>
  <c r="I104" i="2"/>
  <c r="I95" i="2"/>
  <c r="H50" i="2"/>
  <c r="H68" i="2"/>
  <c r="H82" i="2"/>
  <c r="H30" i="2"/>
  <c r="H96" i="2"/>
  <c r="H56" i="2"/>
  <c r="H74" i="2"/>
  <c r="H63" i="2"/>
  <c r="H22" i="2"/>
  <c r="H90" i="2"/>
  <c r="H65" i="2"/>
  <c r="H77" i="2"/>
  <c r="H13" i="2"/>
  <c r="H23" i="2"/>
  <c r="H32" i="2"/>
  <c r="H81" i="2"/>
  <c r="H42" i="2"/>
  <c r="H97" i="2"/>
  <c r="H89" i="2"/>
  <c r="H101" i="2"/>
  <c r="H52" i="2"/>
  <c r="H60" i="2"/>
  <c r="H76" i="2"/>
  <c r="H24" i="2"/>
  <c r="H21" i="2"/>
  <c r="H16" i="2"/>
  <c r="H92" i="2"/>
  <c r="H51" i="2"/>
  <c r="H67" i="2"/>
  <c r="H79" i="2"/>
  <c r="H70" i="2"/>
  <c r="H49" i="2"/>
  <c r="H46" i="2"/>
  <c r="H19" i="2"/>
  <c r="H27" i="2"/>
  <c r="H47" i="2"/>
  <c r="I114" i="2"/>
  <c r="I105" i="2"/>
  <c r="I106" i="2"/>
  <c r="I109" i="2"/>
  <c r="I108" i="2"/>
  <c r="I107" i="2"/>
  <c r="I112" i="2"/>
  <c r="I110" i="2"/>
  <c r="I111" i="2"/>
  <c r="I115" i="2"/>
  <c r="I23" i="3"/>
  <c r="I47" i="2"/>
  <c r="I45" i="2"/>
  <c r="I43" i="2"/>
  <c r="I41" i="2"/>
  <c r="I39" i="2"/>
  <c r="I37" i="2"/>
  <c r="I35" i="2"/>
  <c r="I33" i="2"/>
  <c r="I31" i="2"/>
  <c r="I29" i="2"/>
  <c r="I27" i="2"/>
  <c r="I25" i="2"/>
  <c r="I23" i="2"/>
  <c r="I21" i="2"/>
  <c r="I19" i="2"/>
  <c r="I17" i="2"/>
  <c r="I15" i="2"/>
  <c r="I13" i="2"/>
  <c r="I11" i="2"/>
  <c r="I46" i="2"/>
  <c r="I44" i="2"/>
  <c r="I42" i="2"/>
  <c r="I40" i="2"/>
  <c r="I38" i="2"/>
  <c r="I36" i="2"/>
  <c r="I34" i="2"/>
  <c r="I32" i="2"/>
  <c r="I30" i="2"/>
  <c r="I28" i="2"/>
  <c r="I26" i="2"/>
  <c r="I24" i="2"/>
  <c r="I22" i="2"/>
  <c r="I20" i="2"/>
  <c r="I18" i="2"/>
  <c r="I16" i="2"/>
  <c r="I14" i="2"/>
  <c r="I12" i="2"/>
  <c r="I85" i="2"/>
  <c r="I82" i="2"/>
  <c r="I80" i="2"/>
  <c r="I78" i="2"/>
  <c r="I76" i="2"/>
  <c r="I74" i="2"/>
  <c r="I72" i="2"/>
  <c r="I70" i="2"/>
  <c r="I68" i="2"/>
  <c r="I66" i="2"/>
  <c r="I64" i="2"/>
  <c r="I62" i="2"/>
  <c r="I60" i="2"/>
  <c r="I58" i="2"/>
  <c r="I56" i="2"/>
  <c r="I54" i="2"/>
  <c r="I52" i="2"/>
  <c r="I50" i="2"/>
  <c r="I48" i="2"/>
  <c r="I83" i="2"/>
  <c r="I81" i="2"/>
  <c r="I79" i="2"/>
  <c r="I77" i="2"/>
  <c r="I75" i="2"/>
  <c r="I73" i="2"/>
  <c r="I71" i="2"/>
  <c r="I69" i="2"/>
  <c r="I67" i="2"/>
  <c r="I65" i="2"/>
  <c r="I63" i="2"/>
  <c r="I61" i="2"/>
  <c r="I59" i="2"/>
  <c r="I57" i="2"/>
  <c r="I55" i="2"/>
  <c r="I53" i="2"/>
  <c r="I51" i="2"/>
  <c r="I49" i="2"/>
  <c r="H6" i="4"/>
  <c r="H40" i="4" s="1"/>
  <c r="I27" i="3"/>
  <c r="I25" i="3"/>
  <c r="I21" i="3"/>
  <c r="H9" i="2"/>
  <c r="I6" i="4"/>
  <c r="I40" i="4" s="1"/>
  <c r="H9" i="3"/>
  <c r="I103" i="2"/>
  <c r="I101" i="2"/>
  <c r="I99" i="2"/>
  <c r="I98" i="2"/>
  <c r="I96" i="2"/>
  <c r="I94" i="2"/>
  <c r="I92" i="2"/>
  <c r="I90" i="2"/>
  <c r="I88" i="2"/>
  <c r="I10" i="2"/>
  <c r="I113" i="2"/>
  <c r="I118" i="2"/>
  <c r="I102" i="2"/>
  <c r="I100" i="2"/>
  <c r="I97" i="2"/>
  <c r="I93" i="2"/>
  <c r="I91" i="2"/>
  <c r="I89" i="2"/>
  <c r="I87" i="2"/>
  <c r="I20" i="3" l="1"/>
  <c r="I12" i="3"/>
  <c r="I17" i="3"/>
  <c r="I22" i="3"/>
  <c r="I19" i="3"/>
  <c r="I15" i="3"/>
  <c r="I11" i="3"/>
  <c r="I18" i="3"/>
  <c r="I10" i="3"/>
  <c r="H26" i="3"/>
  <c r="I14" i="3"/>
  <c r="H14" i="5"/>
  <c r="I13" i="3"/>
  <c r="I16" i="3"/>
  <c r="I10" i="5"/>
  <c r="I18" i="5"/>
  <c r="I12" i="5"/>
  <c r="I23" i="5"/>
  <c r="I11" i="5"/>
  <c r="H116" i="2"/>
  <c r="I9" i="5"/>
  <c r="H12" i="5"/>
  <c r="I7" i="5"/>
  <c r="I15" i="5"/>
  <c r="H7" i="5"/>
  <c r="I6" i="5"/>
  <c r="I19" i="5"/>
  <c r="I16" i="5"/>
  <c r="H23" i="5"/>
  <c r="I8" i="5"/>
  <c r="I14" i="5"/>
  <c r="H10" i="5"/>
  <c r="H8" i="5"/>
  <c r="H18" i="5"/>
  <c r="H15" i="5"/>
  <c r="I13" i="5"/>
  <c r="I17" i="5"/>
  <c r="H9" i="5"/>
  <c r="H16" i="5"/>
  <c r="H17" i="5"/>
  <c r="H11" i="5"/>
  <c r="H13" i="5"/>
  <c r="H19" i="5"/>
  <c r="I9" i="2"/>
  <c r="I116" i="2" s="1"/>
  <c r="I9" i="3"/>
  <c r="D10" i="1"/>
  <c r="C9" i="1" l="1"/>
  <c r="I26" i="3"/>
  <c r="D9" i="1" s="1"/>
  <c r="I21" i="5"/>
  <c r="D8" i="1"/>
  <c r="H4" i="4"/>
  <c r="C10" i="1"/>
  <c r="D11" i="1" l="1"/>
  <c r="H21" i="5"/>
  <c r="E8" i="1"/>
  <c r="E9" i="1"/>
  <c r="E10" i="1"/>
  <c r="D12" i="1" l="1"/>
  <c r="C11" i="1" l="1"/>
  <c r="C12" i="1" s="1"/>
  <c r="H4" i="5"/>
  <c r="E11" i="1" l="1"/>
</calcChain>
</file>

<file path=xl/sharedStrings.xml><?xml version="1.0" encoding="utf-8"?>
<sst xmlns="http://schemas.openxmlformats.org/spreadsheetml/2006/main" count="621" uniqueCount="404">
  <si>
    <t>Főösszesítő</t>
  </si>
  <si>
    <t>Megnevezés</t>
  </si>
  <si>
    <t>Anyagköltség</t>
  </si>
  <si>
    <t>Díjköltség</t>
  </si>
  <si>
    <t>Ár összesen</t>
  </si>
  <si>
    <t>Anyagár összesen:</t>
  </si>
  <si>
    <t>Munkadíj összesen:</t>
  </si>
  <si>
    <t>mindösszesen:</t>
  </si>
  <si>
    <t>Ssz.</t>
  </si>
  <si>
    <t>Tételszám</t>
  </si>
  <si>
    <t>Tétel szövege</t>
  </si>
  <si>
    <t>Mennyi-
ség</t>
  </si>
  <si>
    <t>Egy-
ség</t>
  </si>
  <si>
    <t>Anyag
egységár</t>
  </si>
  <si>
    <t>Díj
egységre</t>
  </si>
  <si>
    <t>Anyag
összesen</t>
  </si>
  <si>
    <t>Díj
összesen</t>
  </si>
  <si>
    <t>Rezsianyagok, szállítási és egyéb járulékos költségek</t>
  </si>
  <si>
    <t>db</t>
  </si>
  <si>
    <t>SZÉPHŐ Zrt. - Szedreskerti Fűtőmű felújítására - II. ütem</t>
  </si>
  <si>
    <t>Gépészet</t>
  </si>
  <si>
    <t>Elektromos</t>
  </si>
  <si>
    <t>Építészet</t>
  </si>
  <si>
    <t>Irányítástechnika</t>
  </si>
  <si>
    <t>22-004-2.1</t>
  </si>
  <si>
    <t>Távvezetéki aknába zsomp készítése, 50/50 cm mérettel 50 cm mélységgel</t>
  </si>
  <si>
    <t>m</t>
  </si>
  <si>
    <t>37-002-0.0.0.0</t>
  </si>
  <si>
    <t>43-006-1.2.1-0130106</t>
  </si>
  <si>
    <t>43-006-1.2.2-0130106</t>
  </si>
  <si>
    <t>43-006-1.2.3-0130106</t>
  </si>
  <si>
    <t>47-021-11.4</t>
  </si>
  <si>
    <t>Acélfelületek előkezelése, festéshez műhelyalapozóval, cső és regisztercső felületén 80 NÁ-ig, függesztőn és tartón, állványzaton</t>
  </si>
  <si>
    <t>47-021-11.5</t>
  </si>
  <si>
    <t>Acélfelületek előkezelése, festéshez műhelyalapozóval, fűtőtesten, 80 NÁ feletti csőfelületen</t>
  </si>
  <si>
    <t>m2</t>
  </si>
  <si>
    <t>47-021-12.4.5</t>
  </si>
  <si>
    <t>Korróziógátló alapozás cső és regisztercső felületén (NÁ 80-ig), függesztőn és tartóvason, sormosdó állványzaton, természetes alapú bio cinkporfestékkel</t>
  </si>
  <si>
    <t>47-021-12.5.3</t>
  </si>
  <si>
    <t>Korróziógátló alapozás fűtőtesten, NÁ 80 feletti csövön, természetes alapú bio cinkporfestékkel</t>
  </si>
  <si>
    <t>47-021-21.4.1</t>
  </si>
  <si>
    <t>Acélfelületek közbenső festése cső és regisztercső felületén (NÁ 80-ig), függesztőn és tartóvason, sormosdó állványzaton műgyanta kötőanyagú, oldószeres festékkel</t>
  </si>
  <si>
    <t>47-021-31.5.1-0141706</t>
  </si>
  <si>
    <t>Acélfelületek átvonó festése fűtőtesten, NÁ 80 feletti csövön műgyanta kötőanyagú, oldószeres festékkel, Supralux Astralin Univerzális magasfényű zománcfesték, szürke, EAN: 5992454797047</t>
  </si>
  <si>
    <t>47-021-31.5.1-0141709</t>
  </si>
  <si>
    <t>Acélfelületek átvonó festése fűtőtesten, NÁ 80 feletti csövön műgyanta kötőanyagú, oldószeres festékkel, Supralux Astralin Univerzális magasfényű zománcfesték, sárga, EAN: 5992454794046</t>
  </si>
  <si>
    <t>56-000-1.16.2</t>
  </si>
  <si>
    <t>Csővezeték bontása, hasznosítható részek szétválasztásával, deponálásával, (a vágási munkák vágásonként, külön tételben történő elszámolásával), külső átmérő: 40,0 mm, falvastagság: 2,9 - 3,6 mm között
Távvezetéki aknabekötés átalakításához szükséges csővezeték bontás</t>
  </si>
  <si>
    <t>56-000-1.25.1.3</t>
  </si>
  <si>
    <t>Csővezeték bontása, hasznosítható részek szétválasztásával, deponálásával, (a vágási munkák vágásonként, külön tételben történő elszámolásával), külső átmérő: 88,9 mm, falvastagság: 5,6 mm-ig, 4,0 mm
Távvezetéki aknabekötés átalakításához szükséges csővezeték bontás</t>
  </si>
  <si>
    <t>56-000-1.29.1.2</t>
  </si>
  <si>
    <t>Csővezeték bontása, hasznosítható részek szétválasztásával, deponálásával, (a vágási munkák vágásonként, külön tételben történő elszámolásával), külső átmérő: 133,0 mm, falvastagság: 6,3 mm-ig, 4,5 mm
Távvezetéki aknabekötés átalakításához szükséges csővezeték bontás</t>
  </si>
  <si>
    <t>56-000-1.31.1.5</t>
  </si>
  <si>
    <t>Csővezeték bontása, hasznosítható részek szétválasztásával, deponálásával, (a vágási munkák vágásonként, külön tételben történő elszámolásával), külső átmérő: 168,3 mm, falvastagság: 6,3 mm-ig, 6,3 mm
Távvezetéki aknabekötés átalakításához szükséges csővezeték bontás</t>
  </si>
  <si>
    <t>56-001-3.2.1.2.2.8-0228019</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</si>
  <si>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44,5 mm-ig, 42,4 x 2,6 - 4,5 mm, Hajlított ívidom varratnélküli acélcsőből DIN 2605 ST 37.0, 42,40x3,2 mm</t>
  </si>
  <si>
    <t>56-001-3.2.1.2.3.4-0228033</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</si>
  <si>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48,3 - 88,9 mm között, 60,3 x 2,6 - 6,3 mm, Hajlított ívidom varratnélküli acélcsőből DIN 2605 ST 37.0, 60,30x3,2 mm</t>
  </si>
  <si>
    <t>56-001-3.2.1.2.3.8-0228044</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</si>
  <si>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48,3 - 88,9 mm között, 88,9 x 3,2 - 8,0 mm, Hajlított ívidom varratnélküli acélcsőből DIN 2605 ST 37.0, 88,90x3,6 mm</t>
  </si>
  <si>
    <t>56-001-3.2.1.2.3.8-0250138</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</si>
  <si>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48,3 - 88,9 mm között, 88,9 x 3,2 - 8,0 mm, Melegen sajtolt koncentrikus szűkítő idom varratnélküli acélcsőből DIN 1629-84 ST 37.0 / MSZ EN 10216-1/P235T, 88,9x3,2 / 57,0x2,9 mm</t>
  </si>
  <si>
    <t>56-001-3.2.1.2.4.3-0250151</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</si>
  <si>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101,6 - 168,3 mm között, 114,3 x 3,6 - 9,0 mm, Melegen sajtolt koncentrikus szűkítő idom varratnélküli acélcsőből DIN 1629-84 ST 37.0 / MSZ EN 10216-1/P235T, 114,3x3,6 / 88,9x3,2 mm</t>
  </si>
  <si>
    <t>56-001-3.2.1.2.4.5-0228058</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</si>
  <si>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101,6 - 168,3 mm között, 133,0 x 4,0 - 10,0 mm, Hajlított ívidom varratnélküli acélcsőből DIN 2605 ST 37.0, 133,00x4,0 mm</t>
  </si>
  <si>
    <t>56-001-3.2.1.2.4.8-0228067</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</si>
  <si>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101,6 - 168,3 mm között, 168,3 x 4,5 - 10,0 mm, Hajlított ívidom varratnélküli acélcsőből DIN 2605 ST 37.0, 168,30x6,3 mm</t>
  </si>
  <si>
    <t>56-001-3.2.1.2.4.8-0250174</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</si>
  <si>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101,6 - 168,3 mm között, 168,3 x 4,5 - 10,0 mm, Melegen sajtolt koncentrikus szűkítő idom varratnélküli acélcsőből DIN 1629-84 ST 37.0 / MSZ EN 10216-1/P235T, 168,3x4,5 / 108,0x3,6 mm</t>
  </si>
  <si>
    <t>56-001-3.2.1.2.5.2-0250193</t>
  </si>
  <si>
    <t>Fokozott minőségű varratnélküli acélcső szerelése, hegesztett kötésekhez, (hegesztés külön tételben), csőidomok elhelyezése vezetékbe, beállítása kötések készítéséhez, ST 37.0 MSZ EN 10216-1/P235TR2 (MSZ 29-86/A.37.) minőségben, kétcsatlakozású csőidom, külső átmérő: 219,1 - 610,0 mm között, 273,0 x 6,3 - 12,5 mm, Melegen sajtolt koncentrikus szűkítő idom varratnélküli acélcsőből DIN 1629-84 ST 37.0 / MSZ EN 10216-1/P235T, 273,0x7,1 / 159,0x4,5 mm</t>
  </si>
  <si>
    <t>56-011-1.1.1.3.1.8-0273666</t>
  </si>
  <si>
    <t>Menetes csőkapcsoló idomok szerelése, kötéshez elhelyezve, illesztve, beállítva, szabadon vagy csatornába, kétcsatlakozású csőidom, 1 1/2" méretig, 1 1/2", Bontható csatlakozó "A" alak NPT/NPT külső menetes/külső menetes OTSZ:2031/3-80 P355GH/KL7C/ min., 1 1/2"</t>
  </si>
  <si>
    <t>56-033-1.9.0.0</t>
  </si>
  <si>
    <t>Karimás hőmérséklet és nyomás korrektoros turbinás gázmérő beépítése a K1 jelű meglévő BOSCH kazán gázszerelvénysorába és bekötése a kazánvezérlő szekrénybe, a kazánvezérlő szekrény bővítése a gázmérőtől jövő jel fogadásához és távfelügyeleti rendszer felé történő továbbításához.</t>
  </si>
  <si>
    <t>56-041-2.11.1-0274989</t>
  </si>
  <si>
    <t>Karima hegesztett kötéshez, a csatlakozó csővég megmunkálásával, (hegesztés, nyomáspróba külön tételben felvéve), DN 80, toldatos karima, Hegeszthető toldatos karima, PN 16 bar MSZ EN 1092-1 DIN 2633, DN 80</t>
  </si>
  <si>
    <t>56-041-2.12.1-0274990</t>
  </si>
  <si>
    <t>Karima hegesztett kötéshez, a csatlakozó csővég megmunkálásával, (hegesztés, nyomáspróba külön tételben felvéve), DN 100, toldatos karima, Hegeszthető toldatos karima, PN 16 bar MSZ EN 1092-1 DIN 2633, DN 100</t>
  </si>
  <si>
    <t>56-041-2.13.1-0275021</t>
  </si>
  <si>
    <t>Karima hegesztett kötéshez, a csatlakozó csővég megmunkálásával, (hegesztés, nyomáspróba külön tételben felvéve), DN 125, toldatos karima, Hegeszthető toldatos karima, PN 25 bar MSZ EN 1092-1 DIN 2634, DN 125</t>
  </si>
  <si>
    <t>56-041-2.14.1-0274992</t>
  </si>
  <si>
    <t>Karima hegesztett kötéshez, a csatlakozó csővég megmunkálásával, (hegesztés, nyomáspróba külön tételben felvéve), DN 150, toldatos karima, Hegeszthető toldatos karima, PN 16 bar MSZ EN 1092-1 DIN 2633, DN 150</t>
  </si>
  <si>
    <t>56-041-2.14.1-0275022</t>
  </si>
  <si>
    <t>Karima hegesztett kötéshez, a csatlakozó csővég megmunkálásával, (hegesztés, nyomáspróba külön tételben felvéve), DN 150, toldatos karima, Hegeszthető toldatos karima, PN 25 bar MSZ EN 1092-1 DIN 2634, DN 150</t>
  </si>
  <si>
    <t>56-041-2.15.1-0274993</t>
  </si>
  <si>
    <t>Karima hegesztett kötéshez, a csatlakozó csővég megmunkálásával, (hegesztés, nyomáspróba külön tételben felvéve), DN 200, toldatos karima, Hegeszthető toldatos karima, PN 16 bar MSZ EN 1092-1 DIN 2633, DN 200</t>
  </si>
  <si>
    <t>56-041-2.16.1-0274994</t>
  </si>
  <si>
    <t>Karima hegesztett kötéshez, a csatlakozó csővég megmunkálásával, (hegesztés, nyomáspróba külön tételben felvéve), DN 250, toldatos karima, Hegeszthető toldatos karima, PN 16 bar MSZ EN 1092-1 DIN 2633, DN 250</t>
  </si>
  <si>
    <t>56-041-2.5.1-0274983</t>
  </si>
  <si>
    <t>Karima hegesztett kötéshez, a csatlakozó csővég megmunkálásával, (hegesztés, nyomáspróba külön tételben felvéve), DN 20, toldatos karima, Hegeszthető toldatos karima, PN 16 bar MSZ EN 1092-1 DIN 2633, DN 20</t>
  </si>
  <si>
    <t>56-041-2.7.1-0274985</t>
  </si>
  <si>
    <t>Karima hegesztett kötéshez, a csatlakozó csővég megmunkálásával, (hegesztés, nyomáspróba külön tételben felvéve), DN 32, toldatos karima, Hegeszthető toldatos karima, PN 16 bar MSZ EN 1092-1 DIN 2633, DN 32</t>
  </si>
  <si>
    <t>56-041-2.8.1-0274986</t>
  </si>
  <si>
    <t>Karima hegesztett kötéshez, a csatlakozó csővég megmunkálásával, (hegesztés, nyomáspróba külön tételben felvéve), DN 40, toldatos karima, Hegeszthető toldatos karima, PN 16 bar MSZ EN 1092-1 DIN 2633, DN 40</t>
  </si>
  <si>
    <t>56-041-2.9.1-0274987</t>
  </si>
  <si>
    <t>Karima hegesztett kötéshez, a csatlakozó csővég megmunkálásával, (hegesztés, nyomáspróba külön tételben felvéve), DN 50, toldatos karima, Hegeszthető toldatos karima, PN 16 bar MSZ EN 1092-1 DIN 2633, DN 50</t>
  </si>
  <si>
    <t>56-051-11.1-0291221</t>
  </si>
  <si>
    <t>Zománcozott felirati jelzőtábla elhelyezése, 16x10 cm-ig, Zománcozott jelzőtábla fekete betűkkel 2 sor írással, 8 x 5 cm</t>
  </si>
  <si>
    <t>56-051-12.1-0291321</t>
  </si>
  <si>
    <t>Kezelési utasítás elhelyezése, üvegezett keret, Üvegezett keret</t>
  </si>
  <si>
    <t>56-051-21.1</t>
  </si>
  <si>
    <t>Kazánházi acélszerkezet szerelése, kiszolgáló dobogó
Távvezetéki akna járható lefedése, nyitható lejáró nyílással</t>
  </si>
  <si>
    <t>t</t>
  </si>
  <si>
    <t>56-051-21.2-0241933</t>
  </si>
  <si>
    <t>Kazánházi acélszerkezet szerelése, lépcső, Kazánházi lépcső, idomacélból, hegesztett kivitelben, recéslemez borítással</t>
  </si>
  <si>
    <t>kg</t>
  </si>
  <si>
    <t>56-051-5.28-0284247</t>
  </si>
  <si>
    <t>Edényfenék felszerelése, (hegesztés, nyomáspróba külön tételben felvéve), 108,0-114,3 mm között, Domború edényfenék hegesztéshez megmunkálva S235 lemezminőség, EN10204-3.1.b bizonylattal, 114,3 x 3,6</t>
  </si>
  <si>
    <t>56-051-5.34-0284221</t>
  </si>
  <si>
    <t>Edényfenék felszerelése, (hegesztés, nyomáspróba külön tételben felvéve), 159,0-168,3 mm között, Domború edényfenék 30 fokos megmunkált véggel P265GH/KL2C, EN10204-3.1.b bizonylattal, 159,0 x 4,5</t>
  </si>
  <si>
    <t>56-051-5.40-0284226</t>
  </si>
  <si>
    <t>Edényfenék felszerelése, (hegesztés, nyomáspróba külön tételben felvéve), 244,5-273,0 mm között, Domború edényfenék 30 fokos megmunkált véggel P265GH/KL2C, EN10204-3.1.b bizonylattal, 273,0 x 6,3</t>
  </si>
  <si>
    <t>56-055-1.10-0290025</t>
  </si>
  <si>
    <t>Csőtartó szerkezet (fix, csúszós, görgős, rugós) csőtartó tömege: 25,01 - 100,00 kg/db között, Fix csőtartó szerkezet, 25,01 - 50,00 kg/db súlyig</t>
  </si>
  <si>
    <t>56-055-1.10-0290045</t>
  </si>
  <si>
    <t>Csőtartó szerkezet (fix, csúszós, görgős, rugós) csőtartó tömege: 25,01 - 100,00 kg/db között, Csúszós csőtartó szerkezet, 25,01 - 50,00 kg/db súlyig</t>
  </si>
  <si>
    <t>56-055-21.2.2-0470513</t>
  </si>
  <si>
    <t>Épületgépészeti rögzitéstechnikai elemek szerelése, nehéz tőcsavar, nehéz terhelésekre, furatkészítéssel és furatba rögzítéssel, M 12 - M 16 között, HILTI Nehéz tőcsavar HSL-3-G M16/10, Csz.: 371801</t>
  </si>
  <si>
    <t>56-096-1.1.1.4</t>
  </si>
  <si>
    <t>Radiográfiai vizsgálata csővezetékek hegesztési varratainak, normál körülmények között, 20 mm együttes átsugárzott anyagvastagságig, DN 200-ig DN 80 (3")</t>
  </si>
  <si>
    <t>80-001-1.2.1.2.1-0092004</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</si>
  <si>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35 mm, falvastagság: 25 mm</t>
  </si>
  <si>
    <t>80-001-1.2.1.2.1-0092035</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</si>
  <si>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42 mm, falvastagság: 30 mm</t>
  </si>
  <si>
    <t>80-001-1.2.1.2.1-0092036</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</si>
  <si>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49 mm, falvastagság: 30 mm</t>
  </si>
  <si>
    <t>80-001-1.2.1.2.1-0092037</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</si>
  <si>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60 mm, falvastagság: 30 mm</t>
  </si>
  <si>
    <t>80-001-1.2.1.2.1-0092099</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</si>
  <si>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89 mm, falvastagság: 50 mm</t>
  </si>
  <si>
    <t>80-001-1.2.1.2.1-0092100</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</si>
  <si>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csőátmérőig, ROCKWOOL Pipo ALS fűrészelt kőzetgyapot csőhéj alufólia kasírozással, belső átmérő: 108 mm, falvastagság: 50 mm</t>
  </si>
  <si>
    <t>80-001-1.2.1.2.2-0092102</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</si>
  <si>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 felett, ROCKWOOL Pipo ALS fűrészelt kőzetgyapot csőhéj alufólia kasírozással, belső átmérő: 133 mm, falvastagság: 50 mm</t>
  </si>
  <si>
    <t>80-001-1.2.1.2.2-0092104</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</si>
  <si>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 felett, ROCKWOOL Pipo ALS fűrészelt kőzetgyapot csőhéj alufólia kasírozással, belső átmérő: 159 mm, falvastagság: 50 mm</t>
  </si>
  <si>
    <t>80-001-1.2.1.2.2-0097929</t>
  </si>
  <si>
    <t>Fűtési, HMV, HHV vezetékek szigetelése (ívek, idomok, szerelvények szigetelése és burkolás nélkül), kőzetgyapot csőhéjjal kasírozott kivitelben, horganyzott acélhuzal felerősítéssel az illesztések öntapadó alufólia csíkkal történő lezárásával, NÁ 108 mm csőátmérő felett, PAROC kőzetgyapot csőhéj szigetelés, üvegszálerősítésű ALU-kasírozással, belső átmérő: 273 mm, falvastagság: 80 mm</t>
  </si>
  <si>
    <t>81-003-1.2.1.1.1.1.1-0110007</t>
  </si>
  <si>
    <t>Gázvezeték, Fekete acélcső szerelése, hegesztett kötésekkel, cső elhelyezése szakaszos nyomáspróbával, szabadon, tartószerkezettel, csőátmérő DN 100-méretig, DN 15-ig, Fekete acélcső, A 37X 1/2" simavégű</t>
  </si>
  <si>
    <t>81-003-1.2.1.1.1.1.3-0110013</t>
  </si>
  <si>
    <t>81-003-1.2.1.1.1.1.8-0131301</t>
  </si>
  <si>
    <t>81-004-1.4.1.1.1.3-0110010</t>
  </si>
  <si>
    <t>Fűtési vezeték, Fekete acélcső szerelése, hegesztett kötésekkel, tartószerkezettel, szakaszos nyomáspróbával, szabadon, horonyba vagy padlócsatornába, irányváltozás csőhajlítással, DN 20, Fekete acélcső A 37X 3/4" simavégű</t>
  </si>
  <si>
    <t>81-004-1.4.1.1.1.4-0110013</t>
  </si>
  <si>
    <t>Fűtési vezeték, Fekete acélcső szerelése, hegesztett kötésekkel, tartószerkezettel, szakaszos nyomáspróbával, szabadon, horonyba vagy padlócsatornába, irányváltozás csőhajlítással, DN 25, Fekete acélcső A 37X 1" simavégű</t>
  </si>
  <si>
    <t>81-004-1.4.1.1.2.1.1-0110016</t>
  </si>
  <si>
    <t>Fűtési vezeték, Fekete acélcső szerelése, hegesztett kötésekkel, tartószerkezettel, szakaszos nyomáspróbával, szabadon, horonyba vagy padlócsatornába, irányváltozás csőívvel, csőátmérő DN 100 méretig, DN 32-40, Fekete acélcső A 37X 5/4" simavégű</t>
  </si>
  <si>
    <t>81-004-1.4.1.1.2.1.1-0110019</t>
  </si>
  <si>
    <t>Fűtési vezeték, Fekete acélcső szerelése, hegesztett kötésekkel, tartószerkezettel, szakaszos nyomáspróbával, szabadon, horonyba vagy padlócsatornába, irányváltozás csőívvel, csőátmérő DN 100 méretig, DN 32-40, Fekete acélcső, A 37X 6/4" simavégű</t>
  </si>
  <si>
    <t>81-004-1.4.1.1.2.1.2-0110022</t>
  </si>
  <si>
    <t>Fűtési vezeték, Fekete acélcső szerelése, hegesztett kötésekkel, tartószerkezettel, szakaszos nyomáspróbával, szabadon, horonyba vagy padlócsatornába, irányváltozás csőívvel, csőátmérő DN 100 méretig, DN 50, Fekete acélcső, A 37X 2" simavégű</t>
  </si>
  <si>
    <t>81-004-1.4.1.1.2.1.4-0134301</t>
  </si>
  <si>
    <t>81-004-1.4.1.1.2.1.5-0131341</t>
  </si>
  <si>
    <t>Fűtési vezeték, Fekete acélcső szerelése, hegesztett kötésekkel, tartószerkezettel, szakaszos nyomáspróbával, szabadon, horonyba vagy padlócsatornába, irányváltozás csőívvel, csőátmérő DN 100 méretig, DN 100, Acélcső MSZ 29-86 A 37X 108,0x3,6 mm</t>
  </si>
  <si>
    <t>81-004-1.4.1.1.2.2.1-0131421</t>
  </si>
  <si>
    <t>Fűtési vezeték, Fekete acélcső szerelése, hegesztett kötésekkel, tartószerkezettel, szakaszos nyomáspróbával, szabadon, horonyba vagy padlócsatornába, irányváltozás csőívvel, csőátmérő DN 100 méret felett, DN 125, Acélcső MSZ 29-86 A 37X 133,0x4,0 mm</t>
  </si>
  <si>
    <t>81-004-1.4.1.1.2.2.2-0131501</t>
  </si>
  <si>
    <t>Fűtési vezeték, Fekete acélcső szerelése, hegesztett kötésekkel, tartószerkezettel, szakaszos nyomáspróbával, szabadon, horonyba vagy padlócsatornába, irányváltozás csőívvel, csőátmérő DN 100 méret felett, DN 150, Acélcső MSZ 29-86 A 37X 159,0x4,5 mm</t>
  </si>
  <si>
    <t>81-004-1.4.1.1.2.2.3-0131601</t>
  </si>
  <si>
    <t>Fűtési vezeték, Fekete acélcső szerelése, hegesztett kötésekkel, tartószerkezettel, szakaszos nyomáspróbával, szabadon, horonyba vagy padlócsatornába, irányváltozás csőívvel, csőátmérő DN 100 méret felett, DN 200, Acélcső MSZ 29,szavatolt min. A 37X 219,1x6,3 mm</t>
  </si>
  <si>
    <t>81-004-1.4.1.1.2.2.4-0131642</t>
  </si>
  <si>
    <t>Fűtési vezeték, Fekete acélcső szerelése, hegesztett kötésekkel, tartószerkezettel, szakaszos nyomáspróbával, szabadon, horonyba vagy padlócsatornába, irányváltozás csőívvel, csőátmérő DN 100 méret felett, DN 250, Acélcső MSZ 29,szavatolt min. A 37X 273,0x7,1 mm</t>
  </si>
  <si>
    <t>82-001-2.14.2-0131026</t>
  </si>
  <si>
    <t>Kétoldalon karimás szerelvény elhelyezése ellenkarimákkal, DN 50 PN 10 - PN 40, gömbcsap, MVV-ISG WKC1A gömbcsap szénacélból, karimás, vízre, PN 40 DN 50</t>
  </si>
  <si>
    <t>82-001-2.19.2-0131052</t>
  </si>
  <si>
    <t>Kétoldalon karimás szerelvény elhelyezése ellenkarimákkal, DN 80 PN 16 - PN 40, gömbcsap, MVV-ISG WKC1A gömbcsap szénacélból, karimás, gázra, PN 16 - PN 25 DN 80</t>
  </si>
  <si>
    <t>82-001-5.11.7-0119675</t>
  </si>
  <si>
    <t>82-001-6.2.8-0722155</t>
  </si>
  <si>
    <t>Egyoldalon menetes szerelvény elhelyezése, külső vagy belső menettel, illetve hollandival csatlakoztatva DN 15 légtelenítőszelep, kifolyó- és locsolószelep, töltőszelep, Flamco Flexvent Super 1/2" úszós légtelenítő max. 120 °C, 10 bar, elzáróelem nélkül, Rendelési szám: 28520</t>
  </si>
  <si>
    <t>82-001-6.4.8-0110704</t>
  </si>
  <si>
    <t>Egyoldalon menetes szerelvény elhelyezése, külső vagy belső menettel, illetve hollandival csatlakoztatva DN 25 légtelenítőszelep, kifolyó- és locsolószelep, töltőszelep, MOFÉM kifolyószelep, tömlővéggel 1/2" sárgaréz, krómozott, 10 bar, Kód: 162-0001-00</t>
  </si>
  <si>
    <t>82-001-7.2.2-0130603</t>
  </si>
  <si>
    <t>Kétoldalon menetes vagy roppantógyűrűs szerelvény elhelyezése, külső vagy belső menettel, illetve hollandival csatlakoztatva DN 15 gömbcsap, víz- és gázfőcsap, MOFÉM AHA Univerzális gömbcsap 1/2" bb. menettel, névleges méret 15 mm, sárgaréz, natúr, 16 bar, Kód: 113-0007-00</t>
  </si>
  <si>
    <t>82-001-7.3.2-0130604</t>
  </si>
  <si>
    <t>Kétoldalon menetes vagy roppantógyűrűs szerelvény elhelyezése, külső vagy belső menettel, illetve hollandival csatlakoztatva DN 20 gömbcsap, víz- és gázfőcsap, MOFÉM AHA Univerzális gömbcsap 3/4" bb. menettel, névleges méret 20 mm, sárgaréz, natúr, 16 bar, Kód: 113-0018-00
légtelenítő gömbcsap</t>
  </si>
  <si>
    <t>82-001-7.4.2-0131103</t>
  </si>
  <si>
    <t>82-002-4.2.2.3-0000000</t>
  </si>
  <si>
    <t>82-002-4.2.2.8-0000000</t>
  </si>
  <si>
    <t>82-002-4.2.2.9-0000000</t>
  </si>
  <si>
    <t>82-005-1.1.8</t>
  </si>
  <si>
    <t>82-005-11.1.7</t>
  </si>
  <si>
    <t>82-005-16.2-0120122</t>
  </si>
  <si>
    <t>Manométer elhelyezése, lemezházas, Manométer lemezházas, M 20 x 1,5 menettel 1,6 % pontossággal PM 1012 típus, átmérő 100 mm Méréshatár: 0-4.0;0-6.0;0-10;0-16;0-25 bar</t>
  </si>
  <si>
    <t>82-005-17.2.2-0213216</t>
  </si>
  <si>
    <t>Hőmérő elhelyezése, könyök hőmérő, nagy, Védőszerelvényes ipari hőmérő, MSZ 11210/2-72 nagy könyök hőmérő 0 C-tól 160 C 160 mm benyúlással</t>
  </si>
  <si>
    <t>82-008-1.1.1.2.3-0150466</t>
  </si>
  <si>
    <t>Vízelvezetés merülőmotoros szivattyúk elhelyezése és bekötése szennyezett víz szállítására, nedves fix beépítéssel, menetes csatlakozással, DN 50, Grundfos Unilift AP 12.50.11.1, Rozsdamentes acél szennyezettvíz szivattyú, 230 W 1,7V</t>
  </si>
  <si>
    <t>82-008-3.2.3.1.5</t>
  </si>
  <si>
    <t>82-008-3.5.1.3</t>
  </si>
  <si>
    <t>Megvalósításhoz szükséges, esetlegesen felmerülő egyéb munkák, anyagok</t>
  </si>
  <si>
    <t xml:space="preserve">tétel </t>
  </si>
  <si>
    <t>db.</t>
  </si>
  <si>
    <t>Belső acél szerkezetek mázolása 2 rétegben (mindkét szinten)</t>
  </si>
  <si>
    <t>klt</t>
  </si>
  <si>
    <t>A kazánházi térben lévő külső szellőző zsaluk (1050x350)megszűntetése, klinker téglával történő lefalazásuk (~14db)+15cm hőszigeteléssel a nyílásban</t>
  </si>
  <si>
    <t>tétel</t>
  </si>
  <si>
    <t>Futómacskás emelő rendszer kiépítése kazánköri szivattyúk és keverőszelep fölé futómacskával kompletten</t>
  </si>
  <si>
    <t>Gázvezeték, Fekete acélcső szerelése, hegesztett kötésekkel, cső elhelyezése szakaszos nyomáspróbával, szabadon, tartószerkezettel, csőátmérő DN 100-méretig, DN 80, Acélcső MSZ 29/86 A 37X 88.9 x 3.2 mm</t>
  </si>
  <si>
    <t>Fűtési vezeték, Fekete acélcső szerelése, hegesztett kötésekkel, tartószerkezettel, szakaszos nyomáspróbával, szabadon, horonyba vagy padlócsatornába, irányváltozás csőívvel, csőátmérő DN 100 méretig, DN 80, Acélcső MSZ 29-86 A 37 88,9x3,2 mm</t>
  </si>
  <si>
    <t>Föld- vagy PB gáz tüzelésű, melegvízüzemű, acéllemez kazán elhelyezése és bekötése, 2500 kW teljesítmény felett
Kazán: A tervezett kazán gáztüzelésű 4,7-5,4 MW-t hőteljesítményű, melegvizes, lángcsöves és kondenzációs fokozattal ellátott. A kazán igényelt hőteljesítménye és várható hőfoklépcsője: • nyári üzemállapot: 100/45°C, max. kiadott teljesítmény 4,7-5,4MW, • téli üzemállapot: 100/65°C, max kiadott teljesítmény 4,7-5,4 MW. A kazán kondenzációs ECO fokozata a belépőágról külön keringető szivattyúval részáramban biztosítja a hővisszanyerést és hatásfoknövelést. Kazán tüzelési teljesítménye: Qh = 5 000 kW. Gázfogyasztás: 585,5 Nm3/h. Max megengedett gáznyomás a szerelvénysor előtt 4,0 bar(g) Szabályozási tartomány: minimum 1:5 Szükséges műszerezéssel, vezérlő automatikával, biztonsági határolókkal, távfelügyeleti kommunikációval, folyamatos szabályozású földgázégővel, gázszerelvénysorral, égéslevegő ventilátorral, gázszerelvénysorban távfelügyeleti kommunikációval rendelkező mérőturbinával. Kazán beszállítás a kazánházhoz, daruzás, alaphoz görgőzés, alapra emelés, rögzítés és telepítés szállítással, daruzással, műszaki leírás szerinti műszaki tartalommal.</t>
  </si>
  <si>
    <r>
      <rPr>
        <b/>
        <u/>
        <sz val="10"/>
        <rFont val="Times New Roman"/>
        <family val="1"/>
        <charset val="238"/>
      </rPr>
      <t>Bontási munkák</t>
    </r>
    <r>
      <rPr>
        <sz val="10"/>
        <rFont val="Times New Roman"/>
        <family val="1"/>
        <charset val="238"/>
      </rPr>
      <t xml:space="preserve">
Üvegezett illetve lemezbetétes fémvázas nyílászárók bontása</t>
    </r>
  </si>
  <si>
    <t xml:space="preserve"> fm</t>
  </si>
  <si>
    <t>fm</t>
  </si>
  <si>
    <t>2YSLCY vörösréz vezetőjü árnyékolt, müanyag szigetelésű kábel, kábeltálcába/kábelalagútba fektetve,kábel vég kiképzéssel
4x16mm2</t>
  </si>
  <si>
    <t>NYY-J - 1 kV vörösréz vezetőjü, müanyag szigetelésű kábel, kábeltálcába/kábelalalgútba fektetve,kábel vég kiképzéssel
5x16mm2</t>
  </si>
  <si>
    <t>MKH Cu tip. Szigetelt rézvezeték EPH vezetőnek tartószerkezetre vagy vezetékcsatornába helyezve
6mm2</t>
  </si>
  <si>
    <t>10mm2</t>
  </si>
  <si>
    <t>Falon kívüli 2p+F dugaszoló aljzat</t>
  </si>
  <si>
    <t>Kétrészes bilincs, víz, gáz és fűtési csövének az érintésvédelmi rendszerbe való bekötéséhez 1/2"- 6" csőhöz.</t>
  </si>
  <si>
    <t>Elektromos hálózat kialakításához szükséges apróanyagok (bilincsek, csavarok, rögzítő eszközök, stb.) helyszíni felmérés alapján</t>
  </si>
  <si>
    <t>Érintésvédelmi szabványossági felülvizsgálat jegyzőkönyvkészítéssel</t>
  </si>
  <si>
    <t>Tűzvédelmi szabványossági felülvizsgálat jegyzőkönyvkészítéssel</t>
  </si>
  <si>
    <t>Földgáz távadó meglévő gázérzékelő közpotba kötve</t>
  </si>
  <si>
    <t>Kábelárok ásás kézi erővel Ivo. talajban, földvisszatöltéssel 0,8m mélyen</t>
  </si>
  <si>
    <t>∅16/10mm horganyzott felfogó rúd, kémény oldalálra rögzíve kémény felett 1,5m túlnyúlással</t>
  </si>
  <si>
    <t>Ø10 mm horganyzott köracél, felfogó/összekötő vezeték, lapos tetőre szerelve, tetővezető tartóval, 0,1m eltartással</t>
  </si>
  <si>
    <t>Mechanikai védelem, levezető mentén 1.5m magasságig</t>
  </si>
  <si>
    <t>Ø10 mm horganyzott köracél, földárokba fektetve</t>
  </si>
  <si>
    <t>Vizsgáló összekötő kialakítása levezetőkön</t>
  </si>
  <si>
    <t>Villámvédelmi rendszer hatásosságának mérése, jegyzőkönyv készítése</t>
  </si>
  <si>
    <t>Villámvédelem kialakításához szükséges kötődarabok, idomok, bilincsek, kengyelek, apróanyagok helyszini felmérés alapján</t>
  </si>
  <si>
    <t>Áramszolgáltatói ügyintézés</t>
  </si>
  <si>
    <t>150x150mm falon kiv. kötödoboz pl:OBO</t>
  </si>
  <si>
    <t>NYM-J vörösréz vezetőjü, müanyag szigetelésű kábel, földárokba fektetve
3x2,5mm2</t>
  </si>
  <si>
    <t>"AF" jelű elosztóberendezés fém lemez szekrényben V-07/II.sz. terv szerinti műszaki tartalommal, apróanyagokkal, bekötéssel</t>
  </si>
  <si>
    <t>Kiállás földelőrendszerből eph sín, összekötésére</t>
  </si>
  <si>
    <t>Kiállás földelőrendszerből villámvédelmi levezetők bekötésére</t>
  </si>
  <si>
    <t>Tetőn lévő fém szerkezetek bilincses bekötése</t>
  </si>
  <si>
    <r>
      <rPr>
        <b/>
        <u/>
        <sz val="10"/>
        <rFont val="Times New Roman"/>
        <family val="1"/>
        <charset val="238"/>
      </rPr>
      <t>VÉDŐCSÖVEK</t>
    </r>
    <r>
      <rPr>
        <sz val="10"/>
        <rFont val="Times New Roman"/>
        <family val="1"/>
        <charset val="238"/>
      </rPr>
      <t xml:space="preserve">
Hajlékony védőcső földárokba fektetve, segédanyagokkal,
FXKVr Ø40 mm (vagy ezzel műszakilag egyenértékű)</t>
    </r>
  </si>
  <si>
    <r>
      <rPr>
        <b/>
        <u/>
        <sz val="10"/>
        <rFont val="Times New Roman"/>
        <family val="1"/>
        <charset val="238"/>
      </rPr>
      <t>DOBOZOK</t>
    </r>
    <r>
      <rPr>
        <sz val="10"/>
        <rFont val="Times New Roman"/>
        <family val="1"/>
        <charset val="238"/>
      </rPr>
      <t xml:space="preserve">
OBO potenciál kiegyenlítő sín (1810+1801)
6db 6-16mm2+28db 6-16mm2
1db RD 8-10 
csatlakozásokkal</t>
    </r>
  </si>
  <si>
    <r>
      <rPr>
        <b/>
        <u/>
        <sz val="10"/>
        <rFont val="Times New Roman"/>
        <family val="1"/>
        <charset val="238"/>
      </rPr>
      <t>VEZETÉKEK, KÁBELEK</t>
    </r>
    <r>
      <rPr>
        <sz val="10"/>
        <rFont val="Times New Roman"/>
        <family val="1"/>
        <charset val="238"/>
      </rPr>
      <t xml:space="preserve">
YSLY vörösréz vezetőjü, müanyag szigetelésű kábel, kábeltálcába/kábelalagútba fektetve,kábel vég kiképzéssel
4x25mm2</t>
    </r>
  </si>
  <si>
    <r>
      <rPr>
        <b/>
        <u/>
        <sz val="10"/>
        <rFont val="Times New Roman"/>
        <family val="1"/>
        <charset val="238"/>
      </rPr>
      <t>SZERELVÉNYEK</t>
    </r>
    <r>
      <rPr>
        <sz val="10"/>
        <rFont val="Times New Roman"/>
        <family val="1"/>
        <charset val="238"/>
      </rPr>
      <t xml:space="preserve"> 
2p 25A-es tokozott ipari leválasztó kapcsoló, bekötve</t>
    </r>
  </si>
  <si>
    <r>
      <rPr>
        <b/>
        <u/>
        <sz val="10"/>
        <rFont val="Times New Roman"/>
        <family val="1"/>
        <charset val="238"/>
      </rPr>
      <t>ELOSZTÓBERENDEZÉSEK</t>
    </r>
    <r>
      <rPr>
        <sz val="10"/>
        <rFont val="Times New Roman"/>
        <family val="1"/>
        <charset val="238"/>
      </rPr>
      <t xml:space="preserve">
"KH" jelű elosztóberendezés,bővítése V-05/II.sz. terv szerinti műszaki tartalommal, apróanyagokkal</t>
    </r>
  </si>
  <si>
    <r>
      <rPr>
        <b/>
        <u/>
        <sz val="10"/>
        <rFont val="Times New Roman"/>
        <family val="1"/>
        <charset val="238"/>
      </rPr>
      <t>LÁMPA</t>
    </r>
    <r>
      <rPr>
        <sz val="10"/>
        <rFont val="Times New Roman"/>
        <family val="1"/>
        <charset val="238"/>
      </rPr>
      <t xml:space="preserve">
1x53W ledes térvilágítási lámpatest, 3,5m oszloppal, beton alap készítéssel, IP65 pl:
Tungsram Schreder, AURA led40</t>
    </r>
  </si>
  <si>
    <r>
      <rPr>
        <b/>
        <u/>
        <sz val="10"/>
        <rFont val="Times New Roman"/>
        <family val="1"/>
        <charset val="238"/>
      </rPr>
      <t>EGYÉB</t>
    </r>
    <r>
      <rPr>
        <sz val="10"/>
        <rFont val="Times New Roman"/>
        <family val="1"/>
        <charset val="238"/>
      </rPr>
      <t xml:space="preserve">
Épületgépészeti berendezések bekötése</t>
    </r>
  </si>
  <si>
    <r>
      <rPr>
        <b/>
        <u/>
        <sz val="10"/>
        <rFont val="Times New Roman"/>
        <family val="1"/>
        <charset val="238"/>
      </rPr>
      <t>VILLÁMVÉDELEM</t>
    </r>
    <r>
      <rPr>
        <sz val="10"/>
        <rFont val="Times New Roman"/>
        <family val="1"/>
        <charset val="238"/>
      </rPr>
      <t xml:space="preserve">
Szabadon álló felfogó rúd, háromlábú állvánnyal, betonlappal, tetősík felett 3m túlnyúlással</t>
    </r>
  </si>
  <si>
    <t>Irányítástechnikai Kábelezés
Kábelnyomvonal építés, kábelfektetés, kábelvégkiképzés, érbekötés.</t>
  </si>
  <si>
    <t>Egység</t>
  </si>
  <si>
    <t>Mérnökszolgálat, Irányítástechnikai projekt vezetés, konzultációk, egyeztetések</t>
  </si>
  <si>
    <t>Készlet</t>
  </si>
  <si>
    <t>Terepi távadós műszerek, Hőmérséklet érzékelők, nyomástávadók mintavételi csonkokkal, alapelzáróval kompletten</t>
  </si>
  <si>
    <t>Meglévő Kazán közös belépő vízhőmérséklet szabályozó szelep 4-20mA kimenetének tükrözése K1 K2 K3 kazánvezérlőnek: Konverterekkel kábelezéssel üzembehelyezéssel kompletten</t>
  </si>
  <si>
    <t>Villamos vezérlési kapcsolatok kialakítása, bővítése (Villamos Vezérlőszekrények, frekvenciaváltók, stb…)</t>
  </si>
  <si>
    <t xml:space="preserve">Szedreskerti kazánház helyi,  folyamatirányító rendszerének bővítése. Siemens Simatic S7-300 alapú PLC (Mint Bakony úti felügyeleti helyszínen)
A P&amp;I szerint szükséges be/kimenetekkel, Kommunikációs felületekkel, Bakony úti folyamatirányító rendszerrel kompatibilis helyi kezelő (Panel PC-s) rendszer bővítése, előszerelten, tesztelten kompletten. A kalkuláció feltételezi, hogy a kazános komplett saját égővezérlő és kazántechnológiai vezérlő rendszerrel kerülnek szállításra. A Technológiai folyamatirányító rendszer a kazánvezérlőkkel Profibus DP felületen kommunikál és ezen a felületen valósul meg a távműködtetés, távparaméterezés, távmonitoring lehetősége is. 
Kazántéri új folyamatmegjelenítő és kezelő érintőképernyős Ipari Panel PC-vel szerelt műszerszekrény. (IPC-T)
</t>
  </si>
  <si>
    <t>PLC vezérlő és szabályozó programjának elkészítése. Mérnök és programozó munka</t>
  </si>
  <si>
    <t>Helyi felügyeleti és kezelő HMI felület programjának elkészítése. A Bakony úti folyamatfelügyeleti rendszerrel kompatibilis ShivaREAL™ SCADA fejlesztő rendszerrel, applikációs szint. Licence anyagdíjjal.</t>
  </si>
  <si>
    <t>Szedreskert helyszínű kommunikációs telemechanika bővítése. Bővűlt jelszám illesztés a Bakony úti telemechanikai rendszerhez. (adatátviteli rendszerek beruházási és havi rendszeres bérleti díjait az ár nem tartalmazza)</t>
  </si>
  <si>
    <t>Bakony úti Vezénylői ShivaREALTM SCADA Szerver programok bővítése:</t>
  </si>
  <si>
    <t>Bakony úti Vezénylői ShivaREALTM SCADA Screen kliens programok bővítése:</t>
  </si>
  <si>
    <t xml:space="preserve">Üzembe helyezés, élesztés,  üzemi próbák, tesztek, próbaüzemi közreműködés. Teljes körű tesztek lefolytatása. </t>
  </si>
  <si>
    <t>Kiszállás, szállítás, felvonulás, egyéb szolgáltatások, Kezelési utasítás készítése, oktatás, betanítás</t>
  </si>
  <si>
    <t>Megvalósulási terv készítése gáz és technológia</t>
  </si>
  <si>
    <t>Új kazán rögzítése meglévő alapokra: 
A meglévő vasbeton tömbökre HEA 220-as tartók HILTI HVA ragasztott tőcsavarokkal.</t>
  </si>
  <si>
    <t>Munkaterület lehatárolása a meglévő üzemelő berendezésektől, építési fóliával (0.15mm vtg), vagy egyéb szerkezettel</t>
  </si>
  <si>
    <t>Fűtésszerelési munkák próbái, fűtési vezetékrendszer nyomáspróbája</t>
  </si>
  <si>
    <t>Gázszerelési munkák próbái, gázvezetéki rendszer szilárdsági nyomáspróbája</t>
  </si>
  <si>
    <t>Szakvélemények, hatósági engedélyek beszerzésével kapcsolatos költségek, kéményseprő szakvélemény a kémény átvételéről</t>
  </si>
  <si>
    <t>rend</t>
  </si>
  <si>
    <t>Kiviteli és megvalósulási terv készítése (építészet, statika)</t>
  </si>
  <si>
    <t>Állványozási és bontási munkák (önjáró és guruló állványok)</t>
  </si>
  <si>
    <r>
      <t xml:space="preserve">Fémszerkezetű, hőszigetelt, </t>
    </r>
    <r>
      <rPr>
        <b/>
        <sz val="10"/>
        <rFont val="Times New Roman"/>
        <family val="1"/>
        <charset val="238"/>
      </rPr>
      <t>kétszárnyú ajtó</t>
    </r>
    <r>
      <rPr>
        <sz val="10"/>
        <rFont val="Times New Roman"/>
        <family val="1"/>
        <charset val="238"/>
      </rPr>
      <t>, TELJES üvegezéssel, a meglévő új nyilászárók színében
2,00 m x 2,05 m méretben
(Felméréssel pontosítandó a mérete!!!)</t>
    </r>
  </si>
  <si>
    <r>
      <rPr>
        <b/>
        <u/>
        <sz val="10"/>
        <rFont val="Times New Roman"/>
        <family val="1"/>
        <charset val="238"/>
      </rPr>
      <t>Építési munkák</t>
    </r>
    <r>
      <rPr>
        <sz val="10"/>
        <rFont val="Times New Roman"/>
        <family val="1"/>
        <charset val="238"/>
      </rPr>
      <t xml:space="preserve">
Fémszerkezetű </t>
    </r>
    <r>
      <rPr>
        <b/>
        <sz val="10"/>
        <rFont val="Times New Roman"/>
        <family val="1"/>
        <charset val="238"/>
      </rPr>
      <t>ablak</t>
    </r>
    <r>
      <rPr>
        <sz val="10"/>
        <rFont val="Times New Roman"/>
        <family val="1"/>
        <charset val="238"/>
      </rPr>
      <t>, hőszigeteltű üveggel 0,60 m x 0,60 m méretben a meglévő új nyilászárók színében (Felméréssel pontosítandó a mérete!!!)</t>
    </r>
  </si>
  <si>
    <t xml:space="preserve">Megvalósításhoz szükséges, esetlegesen felmerülő egyéb munkák, anyagok
</t>
  </si>
  <si>
    <r>
      <t xml:space="preserve">1,00 m x 2,05 m méretben </t>
    </r>
    <r>
      <rPr>
        <b/>
        <sz val="10"/>
        <rFont val="Times New Roman"/>
        <family val="1"/>
        <charset val="238"/>
      </rPr>
      <t>ajtó</t>
    </r>
    <r>
      <rPr>
        <sz val="10"/>
        <rFont val="Times New Roman"/>
        <family val="1"/>
        <charset val="238"/>
      </rPr>
      <t xml:space="preserve">
(Felméréssel pontosítandó a mérete!!!)</t>
    </r>
  </si>
  <si>
    <t xml:space="preserve">Gázvezeték, Fekete acélcső szerelése, hegesztett kötésekkel, cső elhelyezése szakaszos nyomáspróbával, szabadon, tartószerkezettel, csőátmérő DN 100-méretig, DN 25, Fekete acélcső A 37X 1" simavégű
</t>
  </si>
  <si>
    <t>82-001-5.11.1-0140552</t>
  </si>
  <si>
    <t>82-001-5.11.1-0140550</t>
  </si>
  <si>
    <t>82-001-5.11.7-0119676</t>
  </si>
  <si>
    <t>Tüzelőberendezések felszerelése és üzembehelyezése, melegvízüzemű kazánra, PB vagy földgázüzemű gázégő felszerelése 4700,01 kW felett</t>
  </si>
  <si>
    <t>K-É001</t>
  </si>
  <si>
    <t>K-É002</t>
  </si>
  <si>
    <t>K-É003</t>
  </si>
  <si>
    <t>K-É004</t>
  </si>
  <si>
    <t>K-É005</t>
  </si>
  <si>
    <t>K-É006</t>
  </si>
  <si>
    <t>K-É007</t>
  </si>
  <si>
    <t>K-É008</t>
  </si>
  <si>
    <t>K-É009</t>
  </si>
  <si>
    <t>K-É010</t>
  </si>
  <si>
    <t>K-É011</t>
  </si>
  <si>
    <t>K-É012</t>
  </si>
  <si>
    <t>K-É013</t>
  </si>
  <si>
    <t>K-É014</t>
  </si>
  <si>
    <t>K-É015</t>
  </si>
  <si>
    <t>K-É016</t>
  </si>
  <si>
    <t>K-É017</t>
  </si>
  <si>
    <t>K-É018</t>
  </si>
  <si>
    <t>K-I001</t>
  </si>
  <si>
    <t>K-I005</t>
  </si>
  <si>
    <t>K-I002</t>
  </si>
  <si>
    <t>K-I003</t>
  </si>
  <si>
    <t>K-I004</t>
  </si>
  <si>
    <t>K-I006</t>
  </si>
  <si>
    <t>K-I007</t>
  </si>
  <si>
    <t>K-I008</t>
  </si>
  <si>
    <t>K-I009</t>
  </si>
  <si>
    <t>K-I010</t>
  </si>
  <si>
    <t>K-I011</t>
  </si>
  <si>
    <t>K-I012</t>
  </si>
  <si>
    <t>K-I013</t>
  </si>
  <si>
    <t>K-I014</t>
  </si>
  <si>
    <t>K-I015</t>
  </si>
  <si>
    <t>K-I016</t>
  </si>
  <si>
    <t>K-I017</t>
  </si>
  <si>
    <t>K-V001</t>
  </si>
  <si>
    <t>K-V004</t>
  </si>
  <si>
    <t>K-V002</t>
  </si>
  <si>
    <t>K-V003</t>
  </si>
  <si>
    <t>K-V005</t>
  </si>
  <si>
    <t>K-V006</t>
  </si>
  <si>
    <t>K-V007</t>
  </si>
  <si>
    <t>K-V008</t>
  </si>
  <si>
    <t>K-V009</t>
  </si>
  <si>
    <t>K-V010</t>
  </si>
  <si>
    <t>K-V011</t>
  </si>
  <si>
    <t>K-V012</t>
  </si>
  <si>
    <t>K-V013</t>
  </si>
  <si>
    <t>K-V014</t>
  </si>
  <si>
    <t>K-V015</t>
  </si>
  <si>
    <t>K-V016</t>
  </si>
  <si>
    <t>K-V017</t>
  </si>
  <si>
    <t>K-V018</t>
  </si>
  <si>
    <t>K-V019</t>
  </si>
  <si>
    <t>K-V020</t>
  </si>
  <si>
    <t>K-V021</t>
  </si>
  <si>
    <t>K-V022</t>
  </si>
  <si>
    <t>K-V023</t>
  </si>
  <si>
    <t>K-V024</t>
  </si>
  <si>
    <t>K-V025</t>
  </si>
  <si>
    <t>K-V026</t>
  </si>
  <si>
    <t>K-V027</t>
  </si>
  <si>
    <t>K-V028</t>
  </si>
  <si>
    <t>K-V029</t>
  </si>
  <si>
    <t>K-V030</t>
  </si>
  <si>
    <t>K-V031</t>
  </si>
  <si>
    <t>K-V032</t>
  </si>
  <si>
    <t>K-V033</t>
  </si>
  <si>
    <t>K-V034</t>
  </si>
  <si>
    <t>K-V035</t>
  </si>
  <si>
    <t>K-V036</t>
  </si>
  <si>
    <t>K-G001</t>
  </si>
  <si>
    <t>K-G002</t>
  </si>
  <si>
    <t>K-G005</t>
  </si>
  <si>
    <t>K-G006</t>
  </si>
  <si>
    <t>K-G007</t>
  </si>
  <si>
    <t>K-G008</t>
  </si>
  <si>
    <t>K-G009</t>
  </si>
  <si>
    <t>K-G010</t>
  </si>
  <si>
    <t>K-G011</t>
  </si>
  <si>
    <t>K-G012</t>
  </si>
  <si>
    <t>K-G013</t>
  </si>
  <si>
    <t>K-G014</t>
  </si>
  <si>
    <t>K-G015</t>
  </si>
  <si>
    <t>K-G016</t>
  </si>
  <si>
    <t>K-G017</t>
  </si>
  <si>
    <t>Székesfehérvár Szedereskerti ln.</t>
  </si>
  <si>
    <t>Meglévő és új szivattyúkhoz Grundfos kommunikációs modul beépítése, vezetékezéssel, irányítástechnikai rendszerbe történő integrálással kompletten</t>
  </si>
  <si>
    <t>Gáz kiszellőző gomba 3*3 belobbanásgátló lángzár</t>
  </si>
  <si>
    <t>K-G018</t>
  </si>
  <si>
    <t>K-É019</t>
  </si>
  <si>
    <t>Kör keresztmetszetű vezetékek burkolása, egyenes és íves vezetéken, 100-200 mm külső átmérőig, Hidegen hengerelt alumínium lemez, 0,60 mm Al 99,5 félkemény</t>
  </si>
  <si>
    <t>Kör keresztmetszetű vezetékek burkolása, egyenes és íves vezetéken, 200-300 mm külső átmérőig, Hidegen hengerelt alumínium lemez, 0,60 mm Al 99,5 félkemény</t>
  </si>
  <si>
    <t>Kör keresztmetszetű vezetékek burkolása, egyenes vezetéken, 300-400 mm külső átmérőig, Hidegen hengerelt alumínium lemez, 0,60 mm Al 99,5 félkemény</t>
  </si>
  <si>
    <t xml:space="preserve">Karima közé építhető szerelvény elhelyezése ellenkarimákkal, DN 115 PN 25-ig szelepek, csappantyúk (szabályzó, beavatkozó), MVV-ISG RETURNVENT visszacsapószelep, acélházzal, vízre, PN 10-16 DN 125
DN125 visszacsapó szelep
</t>
  </si>
  <si>
    <t>Karima közé építhető szerelvény elhelyezése ellenkarimákkal, DN 150 PN 25-ig szelepek, csappantyúk (szabályzó, beavatkozó), MVV-ISG RETURNVENT visszacsapószelep, acélházzal, vízre, PN 10-16 DN 150
DN150  visszacsapó szelep</t>
  </si>
  <si>
    <t xml:space="preserve">Karima közé építhető szerelvény elhelyezése ellenkarimákkal, DN 150 PN 25-ig pillangószelep, csigahajtóművel, horganyzott tányérral, központosító szemekkel, DN 150, 
ARI-ZESA pillangószelep hajtóművel
</t>
  </si>
  <si>
    <t>Karima közé építhető szerelvény elhelyezése ellenkarimákkal, DN 150 PN 25-ig pillangószelep, KSB BOAX-B + MN 25 pillangószelep, csigahajtóművel, horganyzott tányérral, központosító szemekkel, DN 150
ARI-EURO-WEDI szelep hajtóművel</t>
  </si>
  <si>
    <t>Kétoldalon menetes vagy roppantógyűrűs szerelvény elhelyezése, külső vagy belső menettel, illetve hollandival csatlakoztatva DN 25 gömbcsap, víz- és gázfőcsap, MVV-ISG gömbcsap acélból,belsőmenetes, gázra, 23955/B, PN 40 DN 25</t>
  </si>
  <si>
    <t>Fűtés-, klíma-, hűtéstechnika száraztengelyű (in-line) standard szivattyúk elhelyezése és bekötése, egyes szivattyúk menetes vagy karimás csatlakozással, DN 100-125
GRUNDFOS TPE 100-70/4-A-F-A-BAQE 3X400 50HZ 99113686
EKSZ 2. és 3. jelű</t>
  </si>
  <si>
    <t>Fűtés-, klíma-, hűtéstechnika száraztengelyű (in-line) standard szivattyúk elhelyezése és bekötése, egyes szivattyúk menetes vagy karimás csatlakozással, DN 100-125
GRUNDFOS TPE 100-110/4-A-F-A-BAQE 3X400 50HZ 99113688
KKSZ 1. és 2. jelű</t>
  </si>
  <si>
    <t>Fűtés-, klíma-, hűtéstechnika alacsonynyomású örvényszivattyúk elhelyezése és bekötése, száraztengelyű egyszivattyús, alaplapra szerelt kivitelben, axiális szívással, DN 65
GRUNDFOS NB65-200/219 98341207
+ GRUNDFOS CUE 3x380-500V IP55 37kW 73A/65A Frekvenciaváltó 96754728
TVKSZ-2 jelű</t>
  </si>
  <si>
    <r>
      <t xml:space="preserve">Járda felújítása a meglévő járda alapként történő felhasználásaval. Térkő burkolattal, teherbíró alapozással.
Az aszfaltozott út szintkülönbségénél rámpás szintre hozással. </t>
    </r>
    <r>
      <rPr>
        <b/>
        <sz val="10"/>
        <rFont val="Times New Roman"/>
        <family val="1"/>
        <charset val="238"/>
      </rPr>
      <t>OPCIONÁLIS TÉTEL!</t>
    </r>
  </si>
  <si>
    <r>
      <t xml:space="preserve">Meglévő kétszárnyú utcai kapu felújítása és elektromos mozgatásának a kialakítása
</t>
    </r>
    <r>
      <rPr>
        <b/>
        <sz val="10"/>
        <rFont val="Times New Roman"/>
        <family val="1"/>
        <charset val="238"/>
      </rPr>
      <t>OPCIONÁLIS TÉTEL!</t>
    </r>
  </si>
  <si>
    <t>A régi kazánház mennyezeti légbefúvó ventilátor nyilásainak lezárása kazántér oldalról, valamint a nyilás szigetelése salakgyapottal. Kb. 600mm átmérőjű, kör alakú, acél anyagú nyílás 7 m magasságban. Helyszíni felméréssel pontosítandó tétel!</t>
  </si>
  <si>
    <t>Gépbeszállító nyílás bontása visszaépítéssel.
Kingspan panel, 3x6m-es a nyílás.</t>
  </si>
  <si>
    <r>
      <t xml:space="preserve">Külső csatorna hálózat cseréje PE anyagú csővezeték rendszerből,a meglévő dimenziókkal azonos méretben új hűtőakna kialakítával a járdában, rákötéssel a telekhatáron lévő aknára, a két csatorna ágba egy új vasbeton akna beépítésével kompleten.
</t>
    </r>
    <r>
      <rPr>
        <b/>
        <sz val="10"/>
        <rFont val="Times New Roman"/>
        <family val="1"/>
        <charset val="238"/>
      </rPr>
      <t>OPCIONÁLIS TÉTEL!</t>
    </r>
  </si>
  <si>
    <t>Kazánok,illetve hőközpont beüzemelése</t>
  </si>
  <si>
    <t>Gázvezetéki rendszer hatósági szilárdsági nyomáspróbája</t>
  </si>
  <si>
    <t>Gázvezetéki rendszer hatósági tömörségi nyomáspróbája</t>
  </si>
  <si>
    <t>A garanciális időszak lezárását megelőzően, illetve azon belül az egyes főberendezések gyártója által előírt karbantartási utasítások alapján a karbantartási feladatok elvégzése</t>
  </si>
  <si>
    <t>Padlócsatornák ideiglenes lefedése munkavégzés ideje alatt</t>
  </si>
  <si>
    <r>
      <t xml:space="preserve">Külső eresz csatorna felújítása függőleges levezetőkkel kompletten - Megrendelővel egyeztett RAL kódú színben. </t>
    </r>
    <r>
      <rPr>
        <b/>
        <sz val="10"/>
        <rFont val="Times New Roman"/>
        <family val="1"/>
        <charset val="238"/>
      </rPr>
      <t xml:space="preserve">OPCIONÁLIS TÉTEL! </t>
    </r>
  </si>
  <si>
    <r>
      <t xml:space="preserve">Klinker téglás külső falburkolatok felújítása csiszolással a meglazult téglák pótlásával, javításával, a teljes falfelület olajos emulzióval történő impregnálásával. </t>
    </r>
    <r>
      <rPr>
        <b/>
        <sz val="10"/>
        <rFont val="Times New Roman"/>
        <family val="1"/>
        <charset val="238"/>
      </rPr>
      <t>OPCIONÁLIS TÉTEL!</t>
    </r>
  </si>
  <si>
    <r>
      <t xml:space="preserve">Hűtő akna kialakítása az új járdában 800x800mm vasbeton kivitelben fedlappal. A meglévő cső visszavágásával, csatorna hálózatba bekötéssel. </t>
    </r>
    <r>
      <rPr>
        <b/>
        <sz val="10"/>
        <rFont val="Times New Roman"/>
        <family val="1"/>
        <charset val="238"/>
      </rPr>
      <t>OPCIONÁLIS TÉTEL!</t>
    </r>
  </si>
  <si>
    <r>
      <t xml:space="preserve">Betonfestés - Lépcső előterének festése </t>
    </r>
    <r>
      <rPr>
        <b/>
        <sz val="10"/>
        <rFont val="Times New Roman"/>
        <family val="1"/>
        <charset val="238"/>
      </rPr>
      <t>OPCIONÁLIS TÉTEL!</t>
    </r>
  </si>
  <si>
    <t>Füstgáz elvezető rendszer, egyedi gyártású, túlnyomásos bekötőcső telepítéssel és kéménycsonkokra történő rákötéssel, meglévő kémény felújítással, béleléssel, a szükséges kompenzátorral motoros csappantyúval, egyedi tervezésű acél tartószerkezettel Szállított közeg füstgázok Szállított max.tömegáram 7768 kg/h Szállított max. normál térfogatáram 6257 Nm3/h Szállított közeg hőfoka 60...90 °C Haszoncső átmérője 990 mm Külső hőszigetelés átmérője 1200 mm Külső héj anyaga: alu. Füstgázelvezető béléscsövének anyaga: 1.4404 Hangcsillapítás abszorpciós hangtompítóval (jogszabályokban előírt határértékekre méretezve) vizsgálónyílások, kondenzátum elvezető csonk, kondenz semlegesítővel, tömörzárású füstgázcsappantyúval, villámvédelemmel Füstgázelvezető rendszer típusa: egyedi gyártású, túlnyomásos Nyomásfokozat PN0,1 Füstgáz elvezető rendszer helyszínre szállítása felépítése, meglévő kémény szükséges felújítása, tetőátvezetés felülvizsgálata és szükséges felújítása, kémény béléscsővel való ellátása szállítással, daruzással</t>
  </si>
  <si>
    <r>
      <t xml:space="preserve">Impulzusadó térfogatáram-mérő (hőmennyiségmérő) elhelyezése, hőérzékelők beépítésével, hitelesítéssel, karimás kötéssel, Kamstrup Ultraflow 54 átfolyásmérő, MULTICAL 602 számítómű (érzékelő kábelhossz: 15m, tápellátás 24 V külső betáp, kommunikációs interface: Modbus RTU, RS485) hőmennyiségmérő függőleges beépítésre a magasabb hőmérsékletű előremenő ágba kompletten, PN 16, </t>
    </r>
    <r>
      <rPr>
        <b/>
        <sz val="10"/>
        <rFont val="Times New Roman"/>
        <family val="1"/>
        <charset val="238"/>
      </rPr>
      <t>DN 150</t>
    </r>
    <r>
      <rPr>
        <sz val="10"/>
        <rFont val="Times New Roman"/>
        <family val="1"/>
        <charset val="238"/>
      </rPr>
      <t xml:space="preserve">
</t>
    </r>
    <r>
      <rPr>
        <b/>
        <sz val="10"/>
        <rFont val="Times New Roman"/>
        <family val="1"/>
        <charset val="238"/>
      </rPr>
      <t>Kazánházi fő hőmennyiségmérő.</t>
    </r>
  </si>
  <si>
    <r>
      <t xml:space="preserve">Impulzusadó térfogatáram-mérő (hőmennyiségmérő) elhelyezése, hőérzékelők beépítésével, hitelesítéssel, karimás kötéssel, DN 125, Kamstrup Ultraflow 54 átfolyásmérő, MULTICAL 602 számítómű (érzékelő kábelhossz: 15m, tápellátás 24 V külső betáp, kommunikációs interface: Modbus RTU, RS485) hőmennyiségmérő függőleges beépítésre a magasabb hőmérsékletű előremenő ágba, kompletten, PN 16, </t>
    </r>
    <r>
      <rPr>
        <b/>
        <sz val="10"/>
        <rFont val="Times New Roman"/>
        <family val="1"/>
        <charset val="238"/>
      </rPr>
      <t>DN 125</t>
    </r>
    <r>
      <rPr>
        <sz val="10"/>
        <rFont val="Times New Roman"/>
        <family val="1"/>
        <charset val="238"/>
      </rPr>
      <t xml:space="preserve">
</t>
    </r>
    <r>
      <rPr>
        <b/>
        <sz val="10"/>
        <rFont val="Times New Roman"/>
        <family val="1"/>
        <charset val="238"/>
      </rPr>
      <t>Kazán és ECO köri hőmennyiségmérők</t>
    </r>
    <r>
      <rPr>
        <sz val="10"/>
        <rFont val="Times New Roman"/>
        <family val="1"/>
        <charset val="238"/>
      </rPr>
      <t>.</t>
    </r>
  </si>
  <si>
    <r>
      <t xml:space="preserve">Impulzusadó térfogatáram-mérő (hőmennyiségmérő) elhelyezése, hőérzékelők beépítésével, hitelesítés nélkül, karimás kötéssel, Kamstrup Ultraflow 54 átfolyásmérő, MULTICAL 602 számítómű (érzékelő kábelhossz: 15m, tápellátás 24 V külső betáp, kommunikációs interface: Modbus RTU, RS485) hőmennyiségmérő függőleges beépítésre a magasabb hőmérsékletű előremenő ágba kompletten, PN 16, </t>
    </r>
    <r>
      <rPr>
        <b/>
        <sz val="10"/>
        <rFont val="Times New Roman"/>
        <family val="1"/>
        <charset val="238"/>
      </rPr>
      <t>DN 40</t>
    </r>
    <r>
      <rPr>
        <sz val="10"/>
        <rFont val="Times New Roman"/>
        <family val="1"/>
        <charset val="238"/>
      </rPr>
      <t xml:space="preserve">
</t>
    </r>
    <r>
      <rPr>
        <b/>
        <sz val="10"/>
        <rFont val="Times New Roman"/>
        <family val="1"/>
        <charset val="238"/>
      </rPr>
      <t>Épület fűtési köri hőemennyiségmérő.</t>
    </r>
  </si>
  <si>
    <t>Hőmennyiségmérők bekötése elektromos és irányitástechnika oldalról Shiva rendszerbe integrálva. A hőmennyiségmérők költsége a gépészeti fejezetben kiírva!</t>
  </si>
  <si>
    <t>Megvalósulási terv készítése elektromos</t>
  </si>
  <si>
    <t>Megvalósulási terv készítése</t>
  </si>
  <si>
    <t>K-I018</t>
  </si>
  <si>
    <t>Opcionális gépészet</t>
  </si>
  <si>
    <t>Opcionális anyagár összesen:</t>
  </si>
  <si>
    <t>Opcionális munkadíj összesen:</t>
  </si>
  <si>
    <t>Opcionális tételek</t>
  </si>
  <si>
    <t>Opcionális építészet</t>
  </si>
  <si>
    <r>
      <t xml:space="preserve">Hangcsillapító burkolat WM-G50/1-A égőhöz 12 dBA csillapítással </t>
    </r>
    <r>
      <rPr>
        <b/>
        <sz val="10"/>
        <rFont val="Times New Roman"/>
        <family val="1"/>
        <charset val="238"/>
      </rPr>
      <t xml:space="preserve">OPCIONÁLIS TÉTEL! </t>
    </r>
  </si>
  <si>
    <t xml:space="preserve">Egyösszegű nettó ajánlati ár (opcionális tételek nélkül) </t>
  </si>
  <si>
    <t>Opcionális tételek nettó összesen ára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</si>
</sst>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Ft-40E];[Red]\-#,##0\ [$Ft-40E]"/>
    <numFmt numFmtId="165" formatCode="#,##0;[Red]\-#,##0"/>
  </numFmts>
  <fonts count="11">
    <font>
      <sz val="10"/>
      <name val="Arial"/>
      <family val="2"/>
      <charset val="238"/>
    </font>
    <font>
      <sz val="10"/>
      <name val="Mangal"/>
      <family val="2"/>
      <charset val="238"/>
    </font>
    <font>
      <sz val="12"/>
      <name val="Times New Roman"/>
      <family val="1"/>
      <charset val="238"/>
    </font>
    <font>
      <b/>
      <sz val="12"/>
      <name val="Times New Roman"/>
      <family val="1"/>
      <charset val="238"/>
    </font>
    <font>
      <i/>
      <sz val="12"/>
      <name val="Times New Roman"/>
      <family val="1"/>
      <charset val="238"/>
    </font>
    <font>
      <b/>
      <i/>
      <sz val="12"/>
      <name val="Times New Roman"/>
      <family val="1"/>
      <charset val="238"/>
    </font>
    <font>
      <sz val="10"/>
      <name val="Times New Roman"/>
      <family val="1"/>
      <charset val="238"/>
    </font>
    <font>
      <b/>
      <sz val="10"/>
      <name val="Times New Roman"/>
      <family val="1"/>
      <charset val="238"/>
    </font>
    <font>
      <i/>
      <sz val="10"/>
      <name val="Times New Roman"/>
      <family val="1"/>
      <charset val="238"/>
    </font>
    <font>
      <b/>
      <i/>
      <sz val="10"/>
      <name val="Times New Roman"/>
      <family val="1"/>
      <charset val="238"/>
    </font>
    <font>
      <b/>
      <u/>
      <sz val="10"/>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bottom/>
      <diagonal/>
    </border>
  </borders>
  <cellStyleXfs count="2">
    <xf numFmtId="0" fontId="0" fillId="0" borderId="0"/>
    <xf numFmtId="0" fontId="1" fillId="0" borderId="0" applyBorder="0" applyProtection="0">
      <alignment horizontal="center" textRotation="90"/>
    </xf>
  </cellStyleXfs>
  <cellXfs count="50">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2" xfId="0" applyFont="1" applyBorder="1" applyAlignment="1">
      <alignment vertical="center"/>
    </xf>
    <xf numFmtId="0" fontId="3" fillId="0" borderId="0" xfId="0" applyFont="1" applyAlignment="1">
      <alignment vertical="center"/>
    </xf>
    <xf numFmtId="0" fontId="4" fillId="0" borderId="2" xfId="0" applyFont="1" applyBorder="1" applyAlignment="1">
      <alignment vertical="center"/>
    </xf>
    <xf numFmtId="0" fontId="2" fillId="0" borderId="4" xfId="0" applyFont="1" applyBorder="1" applyAlignment="1">
      <alignment vertical="center"/>
    </xf>
    <xf numFmtId="164" fontId="2" fillId="0" borderId="4" xfId="0" applyNumberFormat="1" applyFont="1" applyBorder="1" applyAlignment="1">
      <alignment vertical="center"/>
    </xf>
    <xf numFmtId="0" fontId="3" fillId="0" borderId="3" xfId="0" applyFont="1" applyBorder="1" applyAlignment="1">
      <alignment vertical="center"/>
    </xf>
    <xf numFmtId="164" fontId="3" fillId="0" borderId="3" xfId="0" applyNumberFormat="1" applyFont="1" applyBorder="1" applyAlignment="1">
      <alignment vertical="center"/>
    </xf>
    <xf numFmtId="9" fontId="4" fillId="0" borderId="2" xfId="0" applyNumberFormat="1" applyFont="1" applyBorder="1" applyAlignment="1">
      <alignment vertical="center"/>
    </xf>
    <xf numFmtId="164" fontId="4" fillId="0" borderId="2" xfId="0" applyNumberFormat="1" applyFont="1" applyBorder="1" applyAlignment="1">
      <alignment vertical="center"/>
    </xf>
    <xf numFmtId="0" fontId="5" fillId="0" borderId="0" xfId="0" applyFont="1" applyAlignment="1">
      <alignment vertical="center"/>
    </xf>
    <xf numFmtId="164" fontId="5"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7" fillId="0" borderId="1" xfId="0" applyFont="1" applyBorder="1" applyAlignment="1">
      <alignment vertical="center"/>
    </xf>
    <xf numFmtId="0" fontId="7"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shrinkToFit="1"/>
    </xf>
    <xf numFmtId="165" fontId="6" fillId="0" borderId="1" xfId="0" applyNumberFormat="1" applyFont="1" applyBorder="1" applyAlignment="1">
      <alignment vertical="center" shrinkToFi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shrinkToFit="1"/>
    </xf>
    <xf numFmtId="165" fontId="6" fillId="0" borderId="1" xfId="0" applyNumberFormat="1" applyFont="1" applyFill="1" applyBorder="1" applyAlignment="1">
      <alignment vertical="center" shrinkToFit="1"/>
    </xf>
    <xf numFmtId="0" fontId="6" fillId="2" borderId="1" xfId="0" applyFont="1" applyFill="1" applyBorder="1" applyAlignment="1">
      <alignment vertical="center" wrapText="1"/>
    </xf>
    <xf numFmtId="0" fontId="6" fillId="2" borderId="1" xfId="0" applyFont="1" applyFill="1" applyBorder="1" applyAlignment="1">
      <alignment vertical="center" shrinkToFit="1"/>
    </xf>
    <xf numFmtId="165" fontId="6" fillId="2" borderId="1" xfId="0" applyNumberFormat="1" applyFont="1" applyFill="1" applyBorder="1" applyAlignment="1">
      <alignment vertical="center" shrinkToFit="1"/>
    </xf>
    <xf numFmtId="0" fontId="6" fillId="2" borderId="1" xfId="0" applyFont="1" applyFill="1" applyBorder="1" applyAlignment="1">
      <alignment horizontal="left" vertical="top"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7" fillId="0" borderId="1" xfId="0" applyFont="1" applyFill="1" applyBorder="1" applyAlignment="1">
      <alignment vertical="center"/>
    </xf>
    <xf numFmtId="0" fontId="6" fillId="0" borderId="1" xfId="0" applyFont="1" applyFill="1" applyBorder="1" applyAlignment="1">
      <alignment vertical="top" wrapText="1"/>
    </xf>
    <xf numFmtId="0" fontId="6" fillId="0" borderId="0" xfId="0" applyFont="1" applyFill="1" applyAlignment="1">
      <alignment vertical="center"/>
    </xf>
    <xf numFmtId="0" fontId="9" fillId="0" borderId="0" xfId="0" applyFont="1" applyFill="1" applyAlignment="1">
      <alignment horizontal="right" vertical="center"/>
    </xf>
    <xf numFmtId="0" fontId="7" fillId="0" borderId="1" xfId="0" applyFont="1" applyFill="1" applyBorder="1" applyAlignment="1">
      <alignment vertical="center" wrapText="1"/>
    </xf>
    <xf numFmtId="0" fontId="6" fillId="0" borderId="1" xfId="0" applyFont="1" applyFill="1" applyBorder="1" applyAlignment="1">
      <alignment vertical="center"/>
    </xf>
    <xf numFmtId="0" fontId="5" fillId="3" borderId="0" xfId="0" applyFont="1" applyFill="1" applyAlignment="1">
      <alignment vertical="center"/>
    </xf>
    <xf numFmtId="164" fontId="8" fillId="0" borderId="0" xfId="0" applyNumberFormat="1" applyFont="1" applyFill="1" applyAlignment="1">
      <alignment vertical="center"/>
    </xf>
    <xf numFmtId="164" fontId="9" fillId="0" borderId="0" xfId="0" applyNumberFormat="1" applyFont="1" applyFill="1" applyAlignment="1">
      <alignment vertical="center"/>
    </xf>
    <xf numFmtId="0" fontId="6" fillId="0" borderId="5" xfId="0" applyFont="1" applyBorder="1" applyAlignment="1">
      <alignment horizontal="center" vertical="center" wrapText="1"/>
    </xf>
    <xf numFmtId="164" fontId="9" fillId="0" borderId="0" xfId="0" applyNumberFormat="1" applyFont="1" applyAlignment="1">
      <alignment vertical="center"/>
    </xf>
    <xf numFmtId="164" fontId="8" fillId="0" borderId="0" xfId="0" applyNumberFormat="1" applyFont="1" applyAlignment="1">
      <alignment vertical="center"/>
    </xf>
    <xf numFmtId="164" fontId="3" fillId="0" borderId="4" xfId="0" applyNumberFormat="1" applyFont="1" applyBorder="1" applyAlignment="1">
      <alignment vertical="center"/>
    </xf>
  </cellXfs>
  <cellStyles count="2">
    <cellStyle name="Magyarázó szöveg" xfId="1" builtinId="53" customBuiltin="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C23"/>
  <sheetViews>
    <sheetView tabSelected="1" view="pageBreakPreview" topLeftCell="A4" zoomScaleNormal="100" workbookViewId="0">
      <selection activeCell="E20" sqref="E20"/>
    </sheetView>
  </sheetViews>
  <sheetFormatPr defaultRowHeight="15.75"/>
  <cols>
    <col min="1" max="1" width="7.7109375" style="1" customWidth="1"/>
    <col min="2" max="2" width="50" style="1" customWidth="1"/>
    <col min="3" max="4" width="15.28515625" style="1" customWidth="1"/>
    <col min="5" max="5" width="17.85546875" style="1" customWidth="1"/>
    <col min="6" max="1017" width="11.5703125" style="1"/>
  </cols>
  <sheetData>
    <row r="1" spans="1:5">
      <c r="C1" s="2"/>
      <c r="D1" s="3"/>
      <c r="E1" s="3"/>
    </row>
    <row r="2" spans="1:5">
      <c r="A2" s="5" t="s">
        <v>19</v>
      </c>
      <c r="B2" s="5"/>
      <c r="C2" s="5"/>
      <c r="D2" s="5"/>
      <c r="E2" s="5"/>
    </row>
    <row r="3" spans="1:5">
      <c r="A3" s="1" t="s">
        <v>358</v>
      </c>
    </row>
    <row r="5" spans="1:5">
      <c r="B5" s="5" t="s">
        <v>0</v>
      </c>
    </row>
    <row r="7" spans="1:5">
      <c r="A7" s="4"/>
      <c r="B7" s="4" t="s">
        <v>1</v>
      </c>
      <c r="C7" s="4" t="s">
        <v>2</v>
      </c>
      <c r="D7" s="4" t="s">
        <v>3</v>
      </c>
      <c r="E7" s="4" t="s">
        <v>4</v>
      </c>
    </row>
    <row r="8" spans="1:5">
      <c r="A8" s="7"/>
      <c r="B8" s="7" t="s">
        <v>20</v>
      </c>
      <c r="C8" s="8">
        <f>Gépészet!H2</f>
        <v>0</v>
      </c>
      <c r="D8" s="8">
        <f>Gépészet!H3</f>
        <v>0</v>
      </c>
      <c r="E8" s="8">
        <f t="shared" ref="E8:E12" si="0">SUM(C8:D8)</f>
        <v>0</v>
      </c>
    </row>
    <row r="9" spans="1:5">
      <c r="A9" s="7"/>
      <c r="B9" s="7" t="s">
        <v>22</v>
      </c>
      <c r="C9" s="8">
        <f>Építészet!H2</f>
        <v>0</v>
      </c>
      <c r="D9" s="8">
        <f>Építészet!H3</f>
        <v>0</v>
      </c>
      <c r="E9" s="8">
        <f t="shared" si="0"/>
        <v>0</v>
      </c>
    </row>
    <row r="10" spans="1:5">
      <c r="A10" s="7"/>
      <c r="B10" s="7" t="s">
        <v>21</v>
      </c>
      <c r="C10" s="8">
        <f>Elektromos!H2</f>
        <v>0</v>
      </c>
      <c r="D10" s="8">
        <f>Elektromos!H3</f>
        <v>0</v>
      </c>
      <c r="E10" s="8">
        <f t="shared" si="0"/>
        <v>0</v>
      </c>
    </row>
    <row r="11" spans="1:5">
      <c r="A11" s="7"/>
      <c r="B11" s="7" t="s">
        <v>23</v>
      </c>
      <c r="C11" s="8">
        <f>Irányítástechnika!H2</f>
        <v>0</v>
      </c>
      <c r="D11" s="8">
        <f>Irányítástechnika!H3</f>
        <v>0</v>
      </c>
      <c r="E11" s="8">
        <f t="shared" si="0"/>
        <v>0</v>
      </c>
    </row>
    <row r="12" spans="1:5">
      <c r="A12" s="9" t="s">
        <v>402</v>
      </c>
      <c r="B12" s="9"/>
      <c r="C12" s="10">
        <f>SUM(C8:C11)</f>
        <v>0</v>
      </c>
      <c r="D12" s="10">
        <f>SUM(D8:D11)</f>
        <v>0</v>
      </c>
      <c r="E12" s="49">
        <f t="shared" si="0"/>
        <v>0</v>
      </c>
    </row>
    <row r="13" spans="1:5">
      <c r="A13" s="9"/>
      <c r="B13" s="9"/>
      <c r="C13" s="10"/>
      <c r="D13" s="10"/>
      <c r="E13" s="10"/>
    </row>
    <row r="14" spans="1:5">
      <c r="A14" s="6"/>
      <c r="B14" s="11"/>
      <c r="C14" s="12"/>
      <c r="D14" s="12"/>
      <c r="E14" s="12"/>
    </row>
    <row r="15" spans="1:5">
      <c r="A15" s="13"/>
      <c r="B15" s="13"/>
      <c r="C15" s="14"/>
      <c r="D15" s="14"/>
      <c r="E15" s="14"/>
    </row>
    <row r="16" spans="1:5">
      <c r="A16" s="13"/>
      <c r="B16" s="13"/>
      <c r="C16" s="14"/>
      <c r="D16" s="14"/>
      <c r="E16" s="14"/>
    </row>
    <row r="17" spans="1:5">
      <c r="B17" s="43" t="s">
        <v>399</v>
      </c>
    </row>
    <row r="18" spans="1:5">
      <c r="A18" s="7"/>
      <c r="B18" s="7" t="s">
        <v>20</v>
      </c>
      <c r="C18" s="8">
        <f>Gépészet!H5</f>
        <v>0</v>
      </c>
      <c r="D18" s="8">
        <f>Gépészet!H6</f>
        <v>0</v>
      </c>
      <c r="E18" s="8">
        <f t="shared" ref="E18" si="1">SUM(C18:D18)</f>
        <v>0</v>
      </c>
    </row>
    <row r="19" spans="1:5">
      <c r="A19" s="7"/>
      <c r="B19" s="7" t="s">
        <v>22</v>
      </c>
      <c r="C19" s="8">
        <f>Építészet!H5</f>
        <v>0</v>
      </c>
      <c r="D19" s="8">
        <f>Építészet!H6</f>
        <v>0</v>
      </c>
      <c r="E19" s="8">
        <f>SUM(C19:D19)</f>
        <v>0</v>
      </c>
    </row>
    <row r="20" spans="1:5">
      <c r="A20" s="9" t="s">
        <v>403</v>
      </c>
      <c r="B20" s="9"/>
      <c r="C20" s="10">
        <f>SUM(C18:C19)</f>
        <v>0</v>
      </c>
      <c r="D20" s="10">
        <f>SUM(D18:D19)</f>
        <v>0</v>
      </c>
      <c r="E20" s="49">
        <f>SUM(C20:D20)</f>
        <v>0</v>
      </c>
    </row>
    <row r="21" spans="1:5">
      <c r="A21" s="9"/>
      <c r="B21" s="9"/>
      <c r="C21" s="10"/>
      <c r="D21" s="10"/>
      <c r="E21" s="10"/>
    </row>
    <row r="22" spans="1:5">
      <c r="A22" s="6"/>
      <c r="B22" s="11"/>
      <c r="C22" s="12"/>
      <c r="D22" s="12"/>
      <c r="E22" s="12"/>
    </row>
    <row r="23" spans="1:5">
      <c r="A23" s="13"/>
      <c r="B23" s="13"/>
      <c r="C23" s="14"/>
      <c r="D23" s="14"/>
      <c r="E23" s="14"/>
    </row>
  </sheetData>
  <pageMargins left="0.39370078740157483" right="0.39370078740157483" top="0.39370078740157483" bottom="0.55118110236220474" header="0.51181102362204722" footer="0.39370078740157483"/>
  <pageSetup paperSize="9" scale="90" fitToHeight="2" orientation="portrait" horizontalDpi="300" verticalDpi="300" r:id="rId1"/>
  <headerFooter>
    <oddFooter>&amp;L&amp;"Times New Roman,Dőlt"&amp;F&amp;R&amp;"Times New Roman,Dőlt"&amp;A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U118"/>
  <sheetViews>
    <sheetView view="pageBreakPreview" topLeftCell="C7" zoomScale="130" zoomScaleNormal="100" zoomScaleSheetLayoutView="130" workbookViewId="0">
      <selection activeCell="H7" sqref="H7:I7"/>
    </sheetView>
  </sheetViews>
  <sheetFormatPr defaultRowHeight="12.75"/>
  <cols>
    <col min="1" max="1" width="4.85546875" style="39" customWidth="1"/>
    <col min="2" max="2" width="9.42578125" style="39" customWidth="1"/>
    <col min="3" max="3" width="35.140625" style="39" customWidth="1"/>
    <col min="4" max="4" width="7.85546875" style="39" customWidth="1"/>
    <col min="5" max="5" width="5" style="39" customWidth="1"/>
    <col min="6" max="7" width="8.5703125" style="39" customWidth="1"/>
    <col min="8" max="9" width="8.42578125" style="39" customWidth="1"/>
    <col min="10" max="1009" width="11.5703125" style="15"/>
  </cols>
  <sheetData>
    <row r="1" spans="1:9">
      <c r="A1" s="34" t="str">
        <f>Főösszesítő!$A$2</f>
        <v>SZÉPHŐ Zrt. - Szedreskerti Fűtőmű felújítására - II. ütem</v>
      </c>
      <c r="B1" s="34"/>
      <c r="C1" s="34"/>
      <c r="D1" s="34"/>
      <c r="E1" s="34"/>
      <c r="F1" s="34"/>
      <c r="G1" s="34"/>
      <c r="H1" s="34"/>
      <c r="I1" s="34"/>
    </row>
    <row r="2" spans="1:9">
      <c r="A2" s="35"/>
      <c r="B2" s="35"/>
      <c r="C2" s="35" t="s">
        <v>5</v>
      </c>
      <c r="D2" s="35"/>
      <c r="E2" s="35"/>
      <c r="F2" s="35"/>
      <c r="G2" s="35"/>
      <c r="H2" s="44">
        <f>SUM(H9:H118)-H103-H104</f>
        <v>0</v>
      </c>
      <c r="I2" s="44"/>
    </row>
    <row r="3" spans="1:9">
      <c r="A3" s="35"/>
      <c r="B3" s="35"/>
      <c r="C3" s="35" t="s">
        <v>6</v>
      </c>
      <c r="D3" s="35"/>
      <c r="E3" s="35"/>
      <c r="F3" s="35"/>
      <c r="G3" s="35"/>
      <c r="H3" s="44">
        <f>SUM(I9:I118)-I103-I104</f>
        <v>0</v>
      </c>
      <c r="I3" s="44"/>
    </row>
    <row r="4" spans="1:9" ht="13.5">
      <c r="A4" s="36"/>
      <c r="B4" s="36"/>
      <c r="C4" s="36"/>
      <c r="D4" s="36"/>
      <c r="E4" s="40" t="str">
        <f>Főösszesítő!B8</f>
        <v>Gépészet</v>
      </c>
      <c r="F4" s="36" t="s">
        <v>7</v>
      </c>
      <c r="G4" s="36"/>
      <c r="H4" s="45">
        <f>SUM(H2:I3)</f>
        <v>0</v>
      </c>
      <c r="I4" s="45"/>
    </row>
    <row r="5" spans="1:9" ht="13.5">
      <c r="A5" s="36"/>
      <c r="B5" s="36"/>
      <c r="C5" s="35" t="s">
        <v>397</v>
      </c>
      <c r="D5" s="35"/>
      <c r="E5" s="35"/>
      <c r="F5" s="35"/>
      <c r="G5" s="35"/>
      <c r="H5" s="44">
        <f>H103+H104</f>
        <v>0</v>
      </c>
      <c r="I5" s="44"/>
    </row>
    <row r="6" spans="1:9" ht="13.5">
      <c r="A6" s="36"/>
      <c r="B6" s="36"/>
      <c r="C6" s="35" t="s">
        <v>398</v>
      </c>
      <c r="D6" s="35"/>
      <c r="E6" s="35"/>
      <c r="F6" s="35"/>
      <c r="G6" s="35"/>
      <c r="H6" s="44">
        <f>I103+I104</f>
        <v>0</v>
      </c>
      <c r="I6" s="44"/>
    </row>
    <row r="7" spans="1:9" ht="13.5">
      <c r="A7" s="36"/>
      <c r="B7" s="36"/>
      <c r="C7" s="36"/>
      <c r="D7" s="36"/>
      <c r="E7" s="40" t="s">
        <v>396</v>
      </c>
      <c r="F7" s="36" t="s">
        <v>7</v>
      </c>
      <c r="G7" s="36"/>
      <c r="H7" s="45">
        <f>SUM(H5:I6)</f>
        <v>0</v>
      </c>
      <c r="I7" s="45"/>
    </row>
    <row r="8" spans="1:9" ht="25.5">
      <c r="A8" s="37" t="s">
        <v>8</v>
      </c>
      <c r="B8" s="37" t="s">
        <v>9</v>
      </c>
      <c r="C8" s="37" t="s">
        <v>10</v>
      </c>
      <c r="D8" s="41" t="s">
        <v>11</v>
      </c>
      <c r="E8" s="41" t="s">
        <v>12</v>
      </c>
      <c r="F8" s="41" t="s">
        <v>13</v>
      </c>
      <c r="G8" s="41" t="s">
        <v>14</v>
      </c>
      <c r="H8" s="41" t="s">
        <v>15</v>
      </c>
      <c r="I8" s="41" t="s">
        <v>16</v>
      </c>
    </row>
    <row r="9" spans="1:9" ht="25.5">
      <c r="A9" s="42">
        <v>1</v>
      </c>
      <c r="B9" s="27" t="s">
        <v>24</v>
      </c>
      <c r="C9" s="27" t="s">
        <v>25</v>
      </c>
      <c r="D9" s="28">
        <v>1</v>
      </c>
      <c r="E9" s="28" t="s">
        <v>18</v>
      </c>
      <c r="F9" s="29"/>
      <c r="G9" s="29"/>
      <c r="H9" s="29">
        <f t="shared" ref="H9:H116" si="0">D9*F9</f>
        <v>0</v>
      </c>
      <c r="I9" s="29">
        <f t="shared" ref="I9:I116" si="1">D9*G9</f>
        <v>0</v>
      </c>
    </row>
    <row r="10" spans="1:9" ht="344.25">
      <c r="A10" s="42">
        <v>2</v>
      </c>
      <c r="B10" s="27" t="s">
        <v>27</v>
      </c>
      <c r="C10" s="27" t="s">
        <v>388</v>
      </c>
      <c r="D10" s="28">
        <v>2</v>
      </c>
      <c r="E10" s="28" t="s">
        <v>18</v>
      </c>
      <c r="F10" s="29"/>
      <c r="G10" s="29"/>
      <c r="H10" s="29">
        <f t="shared" si="0"/>
        <v>0</v>
      </c>
      <c r="I10" s="29">
        <f t="shared" si="1"/>
        <v>0</v>
      </c>
    </row>
    <row r="11" spans="1:9" ht="51">
      <c r="A11" s="42">
        <v>3</v>
      </c>
      <c r="B11" s="27" t="s">
        <v>28</v>
      </c>
      <c r="C11" s="27" t="s">
        <v>363</v>
      </c>
      <c r="D11" s="28">
        <v>86</v>
      </c>
      <c r="E11" s="28" t="s">
        <v>26</v>
      </c>
      <c r="F11" s="29"/>
      <c r="G11" s="29"/>
      <c r="H11" s="29">
        <f t="shared" si="0"/>
        <v>0</v>
      </c>
      <c r="I11" s="29">
        <f t="shared" si="1"/>
        <v>0</v>
      </c>
    </row>
    <row r="12" spans="1:9" ht="66" customHeight="1">
      <c r="A12" s="42">
        <v>4</v>
      </c>
      <c r="B12" s="27" t="s">
        <v>29</v>
      </c>
      <c r="C12" s="27" t="s">
        <v>364</v>
      </c>
      <c r="D12" s="28">
        <v>128</v>
      </c>
      <c r="E12" s="28" t="s">
        <v>26</v>
      </c>
      <c r="F12" s="29"/>
      <c r="G12" s="29"/>
      <c r="H12" s="29">
        <f t="shared" si="0"/>
        <v>0</v>
      </c>
      <c r="I12" s="29">
        <f t="shared" si="1"/>
        <v>0</v>
      </c>
    </row>
    <row r="13" spans="1:9" ht="51">
      <c r="A13" s="42">
        <v>5</v>
      </c>
      <c r="B13" s="27" t="s">
        <v>30</v>
      </c>
      <c r="C13" s="27" t="s">
        <v>365</v>
      </c>
      <c r="D13" s="28">
        <v>23</v>
      </c>
      <c r="E13" s="28" t="s">
        <v>26</v>
      </c>
      <c r="F13" s="29"/>
      <c r="G13" s="29"/>
      <c r="H13" s="29">
        <f t="shared" si="0"/>
        <v>0</v>
      </c>
      <c r="I13" s="29">
        <f t="shared" si="1"/>
        <v>0</v>
      </c>
    </row>
    <row r="14" spans="1:9" ht="51">
      <c r="A14" s="42">
        <v>6</v>
      </c>
      <c r="B14" s="27" t="s">
        <v>31</v>
      </c>
      <c r="C14" s="27" t="s">
        <v>32</v>
      </c>
      <c r="D14" s="28">
        <v>239</v>
      </c>
      <c r="E14" s="28" t="s">
        <v>26</v>
      </c>
      <c r="F14" s="29"/>
      <c r="G14" s="29"/>
      <c r="H14" s="29">
        <f t="shared" si="0"/>
        <v>0</v>
      </c>
      <c r="I14" s="29">
        <f t="shared" si="1"/>
        <v>0</v>
      </c>
    </row>
    <row r="15" spans="1:9" ht="38.25">
      <c r="A15" s="42">
        <v>7</v>
      </c>
      <c r="B15" s="27" t="s">
        <v>33</v>
      </c>
      <c r="C15" s="27" t="s">
        <v>34</v>
      </c>
      <c r="D15" s="28">
        <v>163</v>
      </c>
      <c r="E15" s="28" t="s">
        <v>35</v>
      </c>
      <c r="F15" s="29"/>
      <c r="G15" s="29"/>
      <c r="H15" s="29">
        <f t="shared" si="0"/>
        <v>0</v>
      </c>
      <c r="I15" s="29">
        <f t="shared" si="1"/>
        <v>0</v>
      </c>
    </row>
    <row r="16" spans="1:9" ht="51">
      <c r="A16" s="42">
        <v>8</v>
      </c>
      <c r="B16" s="27" t="s">
        <v>36</v>
      </c>
      <c r="C16" s="27" t="s">
        <v>37</v>
      </c>
      <c r="D16" s="28">
        <v>239</v>
      </c>
      <c r="E16" s="28" t="s">
        <v>26</v>
      </c>
      <c r="F16" s="29"/>
      <c r="G16" s="29"/>
      <c r="H16" s="29">
        <f t="shared" si="0"/>
        <v>0</v>
      </c>
      <c r="I16" s="29">
        <f t="shared" si="1"/>
        <v>0</v>
      </c>
    </row>
    <row r="17" spans="1:9" ht="38.25">
      <c r="A17" s="42">
        <v>9</v>
      </c>
      <c r="B17" s="27" t="s">
        <v>38</v>
      </c>
      <c r="C17" s="27" t="s">
        <v>39</v>
      </c>
      <c r="D17" s="28">
        <v>163</v>
      </c>
      <c r="E17" s="28" t="s">
        <v>35</v>
      </c>
      <c r="F17" s="29"/>
      <c r="G17" s="29"/>
      <c r="H17" s="29">
        <f t="shared" si="0"/>
        <v>0</v>
      </c>
      <c r="I17" s="29">
        <f t="shared" si="1"/>
        <v>0</v>
      </c>
    </row>
    <row r="18" spans="1:9" ht="63.75">
      <c r="A18" s="42">
        <v>10</v>
      </c>
      <c r="B18" s="27" t="s">
        <v>40</v>
      </c>
      <c r="C18" s="27" t="s">
        <v>41</v>
      </c>
      <c r="D18" s="28">
        <v>155</v>
      </c>
      <c r="E18" s="28" t="s">
        <v>26</v>
      </c>
      <c r="F18" s="29"/>
      <c r="G18" s="29"/>
      <c r="H18" s="29">
        <f t="shared" si="0"/>
        <v>0</v>
      </c>
      <c r="I18" s="29">
        <f t="shared" si="1"/>
        <v>0</v>
      </c>
    </row>
    <row r="19" spans="1:9" ht="63.75">
      <c r="A19" s="42">
        <v>11</v>
      </c>
      <c r="B19" s="27" t="s">
        <v>42</v>
      </c>
      <c r="C19" s="27" t="s">
        <v>43</v>
      </c>
      <c r="D19" s="28">
        <v>72</v>
      </c>
      <c r="E19" s="28" t="s">
        <v>35</v>
      </c>
      <c r="F19" s="29"/>
      <c r="G19" s="29"/>
      <c r="H19" s="29">
        <f t="shared" si="0"/>
        <v>0</v>
      </c>
      <c r="I19" s="29">
        <f t="shared" si="1"/>
        <v>0</v>
      </c>
    </row>
    <row r="20" spans="1:9" ht="63.75">
      <c r="A20" s="42">
        <v>12</v>
      </c>
      <c r="B20" s="27" t="s">
        <v>44</v>
      </c>
      <c r="C20" s="27" t="s">
        <v>45</v>
      </c>
      <c r="D20" s="28">
        <v>83</v>
      </c>
      <c r="E20" s="28" t="s">
        <v>35</v>
      </c>
      <c r="F20" s="29"/>
      <c r="G20" s="29"/>
      <c r="H20" s="29">
        <f t="shared" si="0"/>
        <v>0</v>
      </c>
      <c r="I20" s="29">
        <f t="shared" si="1"/>
        <v>0</v>
      </c>
    </row>
    <row r="21" spans="1:9" ht="89.25">
      <c r="A21" s="42">
        <v>13</v>
      </c>
      <c r="B21" s="27" t="s">
        <v>46</v>
      </c>
      <c r="C21" s="27" t="s">
        <v>47</v>
      </c>
      <c r="D21" s="28">
        <v>12</v>
      </c>
      <c r="E21" s="28" t="s">
        <v>26</v>
      </c>
      <c r="F21" s="29"/>
      <c r="G21" s="29"/>
      <c r="H21" s="29">
        <f t="shared" si="0"/>
        <v>0</v>
      </c>
      <c r="I21" s="29">
        <f t="shared" si="1"/>
        <v>0</v>
      </c>
    </row>
    <row r="22" spans="1:9" ht="89.25">
      <c r="A22" s="42">
        <v>14</v>
      </c>
      <c r="B22" s="27" t="s">
        <v>48</v>
      </c>
      <c r="C22" s="27" t="s">
        <v>49</v>
      </c>
      <c r="D22" s="28">
        <v>5</v>
      </c>
      <c r="E22" s="28" t="s">
        <v>26</v>
      </c>
      <c r="F22" s="29"/>
      <c r="G22" s="29"/>
      <c r="H22" s="29">
        <f t="shared" si="0"/>
        <v>0</v>
      </c>
      <c r="I22" s="29">
        <f t="shared" si="1"/>
        <v>0</v>
      </c>
    </row>
    <row r="23" spans="1:9" ht="89.25">
      <c r="A23" s="42">
        <v>15</v>
      </c>
      <c r="B23" s="27" t="s">
        <v>50</v>
      </c>
      <c r="C23" s="27" t="s">
        <v>51</v>
      </c>
      <c r="D23" s="28">
        <v>6</v>
      </c>
      <c r="E23" s="28" t="s">
        <v>26</v>
      </c>
      <c r="F23" s="29"/>
      <c r="G23" s="29"/>
      <c r="H23" s="29">
        <f t="shared" si="0"/>
        <v>0</v>
      </c>
      <c r="I23" s="29">
        <f t="shared" si="1"/>
        <v>0</v>
      </c>
    </row>
    <row r="24" spans="1:9" ht="89.25">
      <c r="A24" s="42">
        <v>16</v>
      </c>
      <c r="B24" s="27" t="s">
        <v>52</v>
      </c>
      <c r="C24" s="27" t="s">
        <v>53</v>
      </c>
      <c r="D24" s="28">
        <v>9.5</v>
      </c>
      <c r="E24" s="28" t="s">
        <v>26</v>
      </c>
      <c r="F24" s="29"/>
      <c r="G24" s="29"/>
      <c r="H24" s="29">
        <f t="shared" si="0"/>
        <v>0</v>
      </c>
      <c r="I24" s="29">
        <f t="shared" si="1"/>
        <v>0</v>
      </c>
    </row>
    <row r="25" spans="1:9" ht="114.75">
      <c r="A25" s="42">
        <v>17</v>
      </c>
      <c r="B25" s="27" t="s">
        <v>54</v>
      </c>
      <c r="C25" s="27" t="s">
        <v>55</v>
      </c>
      <c r="D25" s="28">
        <v>2</v>
      </c>
      <c r="E25" s="28" t="s">
        <v>18</v>
      </c>
      <c r="F25" s="29"/>
      <c r="G25" s="29"/>
      <c r="H25" s="29">
        <f t="shared" si="0"/>
        <v>0</v>
      </c>
      <c r="I25" s="29">
        <f t="shared" si="1"/>
        <v>0</v>
      </c>
    </row>
    <row r="26" spans="1:9" ht="127.5">
      <c r="A26" s="42">
        <v>18</v>
      </c>
      <c r="B26" s="27" t="s">
        <v>56</v>
      </c>
      <c r="C26" s="27" t="s">
        <v>57</v>
      </c>
      <c r="D26" s="28">
        <v>14</v>
      </c>
      <c r="E26" s="28" t="s">
        <v>18</v>
      </c>
      <c r="F26" s="29"/>
      <c r="G26" s="29"/>
      <c r="H26" s="29">
        <f t="shared" si="0"/>
        <v>0</v>
      </c>
      <c r="I26" s="29">
        <f t="shared" si="1"/>
        <v>0</v>
      </c>
    </row>
    <row r="27" spans="1:9" ht="127.5">
      <c r="A27" s="42">
        <v>19</v>
      </c>
      <c r="B27" s="27" t="s">
        <v>58</v>
      </c>
      <c r="C27" s="27" t="s">
        <v>59</v>
      </c>
      <c r="D27" s="28">
        <v>16</v>
      </c>
      <c r="E27" s="28" t="s">
        <v>18</v>
      </c>
      <c r="F27" s="29"/>
      <c r="G27" s="29"/>
      <c r="H27" s="29">
        <f t="shared" si="0"/>
        <v>0</v>
      </c>
      <c r="I27" s="29">
        <f t="shared" si="1"/>
        <v>0</v>
      </c>
    </row>
    <row r="28" spans="1:9" ht="140.25">
      <c r="A28" s="42">
        <v>20</v>
      </c>
      <c r="B28" s="27" t="s">
        <v>60</v>
      </c>
      <c r="C28" s="27" t="s">
        <v>61</v>
      </c>
      <c r="D28" s="28">
        <v>2</v>
      </c>
      <c r="E28" s="28" t="s">
        <v>18</v>
      </c>
      <c r="F28" s="29"/>
      <c r="G28" s="29"/>
      <c r="H28" s="29">
        <f t="shared" si="0"/>
        <v>0</v>
      </c>
      <c r="I28" s="29">
        <f t="shared" si="1"/>
        <v>0</v>
      </c>
    </row>
    <row r="29" spans="1:9" ht="140.25">
      <c r="A29" s="42">
        <v>21</v>
      </c>
      <c r="B29" s="27" t="s">
        <v>62</v>
      </c>
      <c r="C29" s="27" t="s">
        <v>63</v>
      </c>
      <c r="D29" s="28">
        <v>2</v>
      </c>
      <c r="E29" s="28" t="s">
        <v>18</v>
      </c>
      <c r="F29" s="29"/>
      <c r="G29" s="29"/>
      <c r="H29" s="29">
        <f t="shared" si="0"/>
        <v>0</v>
      </c>
      <c r="I29" s="29">
        <f t="shared" si="1"/>
        <v>0</v>
      </c>
    </row>
    <row r="30" spans="1:9" ht="127.5">
      <c r="A30" s="42">
        <v>22</v>
      </c>
      <c r="B30" s="27" t="s">
        <v>64</v>
      </c>
      <c r="C30" s="27" t="s">
        <v>65</v>
      </c>
      <c r="D30" s="28">
        <v>2</v>
      </c>
      <c r="E30" s="28" t="s">
        <v>18</v>
      </c>
      <c r="F30" s="29"/>
      <c r="G30" s="29"/>
      <c r="H30" s="29">
        <f t="shared" si="0"/>
        <v>0</v>
      </c>
      <c r="I30" s="29">
        <f t="shared" si="1"/>
        <v>0</v>
      </c>
    </row>
    <row r="31" spans="1:9" ht="127.5">
      <c r="A31" s="42">
        <v>23</v>
      </c>
      <c r="B31" s="27" t="s">
        <v>66</v>
      </c>
      <c r="C31" s="27" t="s">
        <v>67</v>
      </c>
      <c r="D31" s="28">
        <v>31</v>
      </c>
      <c r="E31" s="28" t="s">
        <v>18</v>
      </c>
      <c r="F31" s="29"/>
      <c r="G31" s="29"/>
      <c r="H31" s="29">
        <f t="shared" si="0"/>
        <v>0</v>
      </c>
      <c r="I31" s="29">
        <f t="shared" si="1"/>
        <v>0</v>
      </c>
    </row>
    <row r="32" spans="1:9" ht="140.25">
      <c r="A32" s="42">
        <v>24</v>
      </c>
      <c r="B32" s="27" t="s">
        <v>68</v>
      </c>
      <c r="C32" s="27" t="s">
        <v>69</v>
      </c>
      <c r="D32" s="28">
        <v>4</v>
      </c>
      <c r="E32" s="28" t="s">
        <v>18</v>
      </c>
      <c r="F32" s="29"/>
      <c r="G32" s="29"/>
      <c r="H32" s="29">
        <f t="shared" si="0"/>
        <v>0</v>
      </c>
      <c r="I32" s="29">
        <f t="shared" si="1"/>
        <v>0</v>
      </c>
    </row>
    <row r="33" spans="1:9" ht="140.25">
      <c r="A33" s="42">
        <v>25</v>
      </c>
      <c r="B33" s="27" t="s">
        <v>70</v>
      </c>
      <c r="C33" s="27" t="s">
        <v>71</v>
      </c>
      <c r="D33" s="28">
        <v>2</v>
      </c>
      <c r="E33" s="28" t="s">
        <v>18</v>
      </c>
      <c r="F33" s="29"/>
      <c r="G33" s="29"/>
      <c r="H33" s="29">
        <f t="shared" si="0"/>
        <v>0</v>
      </c>
      <c r="I33" s="29">
        <f t="shared" si="1"/>
        <v>0</v>
      </c>
    </row>
    <row r="34" spans="1:9" ht="89.25">
      <c r="A34" s="42">
        <v>26</v>
      </c>
      <c r="B34" s="27" t="s">
        <v>72</v>
      </c>
      <c r="C34" s="27" t="s">
        <v>73</v>
      </c>
      <c r="D34" s="28">
        <v>4</v>
      </c>
      <c r="E34" s="28" t="s">
        <v>18</v>
      </c>
      <c r="F34" s="29"/>
      <c r="G34" s="29"/>
      <c r="H34" s="29">
        <f t="shared" si="0"/>
        <v>0</v>
      </c>
      <c r="I34" s="29">
        <f t="shared" si="1"/>
        <v>0</v>
      </c>
    </row>
    <row r="35" spans="1:9" ht="89.25">
      <c r="A35" s="42">
        <v>27</v>
      </c>
      <c r="B35" s="27" t="s">
        <v>74</v>
      </c>
      <c r="C35" s="27" t="s">
        <v>75</v>
      </c>
      <c r="D35" s="28">
        <v>1</v>
      </c>
      <c r="E35" s="28" t="s">
        <v>18</v>
      </c>
      <c r="F35" s="29"/>
      <c r="G35" s="29"/>
      <c r="H35" s="29">
        <f t="shared" si="0"/>
        <v>0</v>
      </c>
      <c r="I35" s="29">
        <f t="shared" si="1"/>
        <v>0</v>
      </c>
    </row>
    <row r="36" spans="1:9" ht="76.5">
      <c r="A36" s="42">
        <v>28</v>
      </c>
      <c r="B36" s="27" t="s">
        <v>76</v>
      </c>
      <c r="C36" s="27" t="s">
        <v>77</v>
      </c>
      <c r="D36" s="28">
        <v>4</v>
      </c>
      <c r="E36" s="28" t="s">
        <v>18</v>
      </c>
      <c r="F36" s="29"/>
      <c r="G36" s="29"/>
      <c r="H36" s="29">
        <f t="shared" si="0"/>
        <v>0</v>
      </c>
      <c r="I36" s="29">
        <f t="shared" si="1"/>
        <v>0</v>
      </c>
    </row>
    <row r="37" spans="1:9" ht="76.5">
      <c r="A37" s="42">
        <v>29</v>
      </c>
      <c r="B37" s="27" t="s">
        <v>78</v>
      </c>
      <c r="C37" s="27" t="s">
        <v>79</v>
      </c>
      <c r="D37" s="28">
        <v>8</v>
      </c>
      <c r="E37" s="28" t="s">
        <v>18</v>
      </c>
      <c r="F37" s="29"/>
      <c r="G37" s="29"/>
      <c r="H37" s="29">
        <f t="shared" si="0"/>
        <v>0</v>
      </c>
      <c r="I37" s="29">
        <f t="shared" si="1"/>
        <v>0</v>
      </c>
    </row>
    <row r="38" spans="1:9" ht="76.5">
      <c r="A38" s="42">
        <v>30</v>
      </c>
      <c r="B38" s="27" t="s">
        <v>80</v>
      </c>
      <c r="C38" s="27" t="s">
        <v>81</v>
      </c>
      <c r="D38" s="28">
        <v>8</v>
      </c>
      <c r="E38" s="28" t="s">
        <v>18</v>
      </c>
      <c r="F38" s="29"/>
      <c r="G38" s="29"/>
      <c r="H38" s="29">
        <f t="shared" si="0"/>
        <v>0</v>
      </c>
      <c r="I38" s="29">
        <f t="shared" si="1"/>
        <v>0</v>
      </c>
    </row>
    <row r="39" spans="1:9" ht="76.5">
      <c r="A39" s="42">
        <v>31</v>
      </c>
      <c r="B39" s="27" t="s">
        <v>82</v>
      </c>
      <c r="C39" s="27" t="s">
        <v>83</v>
      </c>
      <c r="D39" s="28">
        <v>37</v>
      </c>
      <c r="E39" s="28" t="s">
        <v>18</v>
      </c>
      <c r="F39" s="29"/>
      <c r="G39" s="29"/>
      <c r="H39" s="29">
        <f t="shared" si="0"/>
        <v>0</v>
      </c>
      <c r="I39" s="29">
        <f t="shared" si="1"/>
        <v>0</v>
      </c>
    </row>
    <row r="40" spans="1:9" ht="76.5">
      <c r="A40" s="42">
        <v>32</v>
      </c>
      <c r="B40" s="27" t="s">
        <v>84</v>
      </c>
      <c r="C40" s="27" t="s">
        <v>85</v>
      </c>
      <c r="D40" s="28">
        <v>2</v>
      </c>
      <c r="E40" s="28" t="s">
        <v>18</v>
      </c>
      <c r="F40" s="29"/>
      <c r="G40" s="29"/>
      <c r="H40" s="29">
        <f t="shared" si="0"/>
        <v>0</v>
      </c>
      <c r="I40" s="29">
        <f t="shared" si="1"/>
        <v>0</v>
      </c>
    </row>
    <row r="41" spans="1:9" ht="76.5">
      <c r="A41" s="42">
        <v>33</v>
      </c>
      <c r="B41" s="27" t="s">
        <v>86</v>
      </c>
      <c r="C41" s="27" t="s">
        <v>87</v>
      </c>
      <c r="D41" s="28">
        <v>3</v>
      </c>
      <c r="E41" s="28" t="s">
        <v>18</v>
      </c>
      <c r="F41" s="29"/>
      <c r="G41" s="29"/>
      <c r="H41" s="29">
        <f t="shared" si="0"/>
        <v>0</v>
      </c>
      <c r="I41" s="29">
        <f t="shared" si="1"/>
        <v>0</v>
      </c>
    </row>
    <row r="42" spans="1:9" ht="76.5">
      <c r="A42" s="42">
        <v>34</v>
      </c>
      <c r="B42" s="27" t="s">
        <v>88</v>
      </c>
      <c r="C42" s="27" t="s">
        <v>89</v>
      </c>
      <c r="D42" s="28">
        <v>2</v>
      </c>
      <c r="E42" s="28" t="s">
        <v>18</v>
      </c>
      <c r="F42" s="29"/>
      <c r="G42" s="29"/>
      <c r="H42" s="29">
        <f t="shared" si="0"/>
        <v>0</v>
      </c>
      <c r="I42" s="29">
        <f t="shared" si="1"/>
        <v>0</v>
      </c>
    </row>
    <row r="43" spans="1:9" ht="76.5">
      <c r="A43" s="42">
        <v>35</v>
      </c>
      <c r="B43" s="27" t="s">
        <v>90</v>
      </c>
      <c r="C43" s="27" t="s">
        <v>91</v>
      </c>
      <c r="D43" s="28">
        <v>2</v>
      </c>
      <c r="E43" s="28" t="s">
        <v>18</v>
      </c>
      <c r="F43" s="29"/>
      <c r="G43" s="29"/>
      <c r="H43" s="29">
        <f t="shared" si="0"/>
        <v>0</v>
      </c>
      <c r="I43" s="29">
        <f t="shared" si="1"/>
        <v>0</v>
      </c>
    </row>
    <row r="44" spans="1:9" ht="76.5">
      <c r="A44" s="42">
        <v>36</v>
      </c>
      <c r="B44" s="27" t="s">
        <v>92</v>
      </c>
      <c r="C44" s="27" t="s">
        <v>93</v>
      </c>
      <c r="D44" s="28">
        <v>2</v>
      </c>
      <c r="E44" s="28" t="s">
        <v>18</v>
      </c>
      <c r="F44" s="29"/>
      <c r="G44" s="29"/>
      <c r="H44" s="29">
        <f t="shared" si="0"/>
        <v>0</v>
      </c>
      <c r="I44" s="29">
        <f t="shared" si="1"/>
        <v>0</v>
      </c>
    </row>
    <row r="45" spans="1:9" ht="76.5">
      <c r="A45" s="42">
        <v>37</v>
      </c>
      <c r="B45" s="27" t="s">
        <v>94</v>
      </c>
      <c r="C45" s="27" t="s">
        <v>95</v>
      </c>
      <c r="D45" s="28">
        <v>1</v>
      </c>
      <c r="E45" s="28" t="s">
        <v>18</v>
      </c>
      <c r="F45" s="29"/>
      <c r="G45" s="29"/>
      <c r="H45" s="29">
        <f t="shared" si="0"/>
        <v>0</v>
      </c>
      <c r="I45" s="29">
        <f t="shared" si="1"/>
        <v>0</v>
      </c>
    </row>
    <row r="46" spans="1:9" ht="76.5">
      <c r="A46" s="42">
        <v>38</v>
      </c>
      <c r="B46" s="27" t="s">
        <v>96</v>
      </c>
      <c r="C46" s="27" t="s">
        <v>97</v>
      </c>
      <c r="D46" s="28">
        <v>2</v>
      </c>
      <c r="E46" s="28" t="s">
        <v>18</v>
      </c>
      <c r="F46" s="29"/>
      <c r="G46" s="29"/>
      <c r="H46" s="29">
        <f t="shared" si="0"/>
        <v>0</v>
      </c>
      <c r="I46" s="29">
        <f t="shared" si="1"/>
        <v>0</v>
      </c>
    </row>
    <row r="47" spans="1:9" ht="38.25">
      <c r="A47" s="42">
        <v>39</v>
      </c>
      <c r="B47" s="27" t="s">
        <v>98</v>
      </c>
      <c r="C47" s="27" t="s">
        <v>99</v>
      </c>
      <c r="D47" s="28">
        <v>25</v>
      </c>
      <c r="E47" s="28" t="s">
        <v>18</v>
      </c>
      <c r="F47" s="29"/>
      <c r="G47" s="29"/>
      <c r="H47" s="29">
        <f t="shared" si="0"/>
        <v>0</v>
      </c>
      <c r="I47" s="29">
        <f t="shared" si="1"/>
        <v>0</v>
      </c>
    </row>
    <row r="48" spans="1:9" ht="25.5">
      <c r="A48" s="42">
        <v>40</v>
      </c>
      <c r="B48" s="27" t="s">
        <v>100</v>
      </c>
      <c r="C48" s="27" t="s">
        <v>101</v>
      </c>
      <c r="D48" s="28">
        <v>1</v>
      </c>
      <c r="E48" s="28" t="s">
        <v>18</v>
      </c>
      <c r="F48" s="29"/>
      <c r="G48" s="29"/>
      <c r="H48" s="29">
        <f t="shared" ref="H48:H85" si="2">D48*F48</f>
        <v>0</v>
      </c>
      <c r="I48" s="29">
        <f t="shared" ref="I48:I85" si="3">D48*G48</f>
        <v>0</v>
      </c>
    </row>
    <row r="49" spans="1:9" ht="51">
      <c r="A49" s="42">
        <v>41</v>
      </c>
      <c r="B49" s="27" t="s">
        <v>102</v>
      </c>
      <c r="C49" s="27" t="s">
        <v>103</v>
      </c>
      <c r="D49" s="28">
        <v>0.6</v>
      </c>
      <c r="E49" s="28" t="s">
        <v>104</v>
      </c>
      <c r="F49" s="29"/>
      <c r="G49" s="29"/>
      <c r="H49" s="29">
        <f t="shared" si="2"/>
        <v>0</v>
      </c>
      <c r="I49" s="29">
        <f t="shared" si="3"/>
        <v>0</v>
      </c>
    </row>
    <row r="50" spans="1:9" ht="38.25">
      <c r="A50" s="42">
        <v>42</v>
      </c>
      <c r="B50" s="27" t="s">
        <v>105</v>
      </c>
      <c r="C50" s="27" t="s">
        <v>106</v>
      </c>
      <c r="D50" s="28">
        <v>300</v>
      </c>
      <c r="E50" s="28" t="s">
        <v>107</v>
      </c>
      <c r="F50" s="29"/>
      <c r="G50" s="29"/>
      <c r="H50" s="29">
        <f t="shared" si="2"/>
        <v>0</v>
      </c>
      <c r="I50" s="29">
        <f t="shared" si="3"/>
        <v>0</v>
      </c>
    </row>
    <row r="51" spans="1:9" ht="76.5">
      <c r="A51" s="42">
        <v>43</v>
      </c>
      <c r="B51" s="27" t="s">
        <v>108</v>
      </c>
      <c r="C51" s="27" t="s">
        <v>109</v>
      </c>
      <c r="D51" s="28">
        <v>4</v>
      </c>
      <c r="E51" s="28" t="s">
        <v>18</v>
      </c>
      <c r="F51" s="29"/>
      <c r="G51" s="29"/>
      <c r="H51" s="29">
        <f t="shared" si="2"/>
        <v>0</v>
      </c>
      <c r="I51" s="29">
        <f t="shared" si="3"/>
        <v>0</v>
      </c>
    </row>
    <row r="52" spans="1:9" ht="63.75">
      <c r="A52" s="42">
        <v>44</v>
      </c>
      <c r="B52" s="27" t="s">
        <v>110</v>
      </c>
      <c r="C52" s="27" t="s">
        <v>111</v>
      </c>
      <c r="D52" s="28">
        <v>4</v>
      </c>
      <c r="E52" s="28" t="s">
        <v>18</v>
      </c>
      <c r="F52" s="29"/>
      <c r="G52" s="29"/>
      <c r="H52" s="29">
        <f t="shared" si="2"/>
        <v>0</v>
      </c>
      <c r="I52" s="29">
        <f t="shared" si="3"/>
        <v>0</v>
      </c>
    </row>
    <row r="53" spans="1:9" ht="63.75">
      <c r="A53" s="42">
        <v>45</v>
      </c>
      <c r="B53" s="27" t="s">
        <v>112</v>
      </c>
      <c r="C53" s="27" t="s">
        <v>113</v>
      </c>
      <c r="D53" s="28">
        <v>2</v>
      </c>
      <c r="E53" s="28" t="s">
        <v>18</v>
      </c>
      <c r="F53" s="29"/>
      <c r="G53" s="29"/>
      <c r="H53" s="29">
        <f t="shared" si="2"/>
        <v>0</v>
      </c>
      <c r="I53" s="29">
        <f t="shared" si="3"/>
        <v>0</v>
      </c>
    </row>
    <row r="54" spans="1:9" ht="51">
      <c r="A54" s="42">
        <v>46</v>
      </c>
      <c r="B54" s="27" t="s">
        <v>114</v>
      </c>
      <c r="C54" s="27" t="s">
        <v>115</v>
      </c>
      <c r="D54" s="28">
        <v>80</v>
      </c>
      <c r="E54" s="28" t="s">
        <v>107</v>
      </c>
      <c r="F54" s="29"/>
      <c r="G54" s="29"/>
      <c r="H54" s="29">
        <f t="shared" si="2"/>
        <v>0</v>
      </c>
      <c r="I54" s="29">
        <f t="shared" si="3"/>
        <v>0</v>
      </c>
    </row>
    <row r="55" spans="1:9" ht="51">
      <c r="A55" s="42">
        <v>47</v>
      </c>
      <c r="B55" s="27" t="s">
        <v>116</v>
      </c>
      <c r="C55" s="27" t="s">
        <v>117</v>
      </c>
      <c r="D55" s="28">
        <v>600</v>
      </c>
      <c r="E55" s="28" t="s">
        <v>107</v>
      </c>
      <c r="F55" s="29"/>
      <c r="G55" s="29"/>
      <c r="H55" s="29">
        <f t="shared" si="2"/>
        <v>0</v>
      </c>
      <c r="I55" s="29">
        <f t="shared" si="3"/>
        <v>0</v>
      </c>
    </row>
    <row r="56" spans="1:9" ht="63.75">
      <c r="A56" s="42">
        <v>48</v>
      </c>
      <c r="B56" s="27" t="s">
        <v>118</v>
      </c>
      <c r="C56" s="27" t="s">
        <v>119</v>
      </c>
      <c r="D56" s="28">
        <v>32</v>
      </c>
      <c r="E56" s="28" t="s">
        <v>18</v>
      </c>
      <c r="F56" s="29"/>
      <c r="G56" s="29"/>
      <c r="H56" s="29">
        <f t="shared" si="2"/>
        <v>0</v>
      </c>
      <c r="I56" s="29">
        <f t="shared" si="3"/>
        <v>0</v>
      </c>
    </row>
    <row r="57" spans="1:9" ht="51">
      <c r="A57" s="42">
        <v>49</v>
      </c>
      <c r="B57" s="27" t="s">
        <v>120</v>
      </c>
      <c r="C57" s="27" t="s">
        <v>121</v>
      </c>
      <c r="D57" s="28">
        <v>10</v>
      </c>
      <c r="E57" s="28" t="s">
        <v>18</v>
      </c>
      <c r="F57" s="29"/>
      <c r="G57" s="29"/>
      <c r="H57" s="29">
        <f t="shared" si="2"/>
        <v>0</v>
      </c>
      <c r="I57" s="29">
        <f t="shared" si="3"/>
        <v>0</v>
      </c>
    </row>
    <row r="58" spans="1:9" ht="127.5">
      <c r="A58" s="42">
        <v>50</v>
      </c>
      <c r="B58" s="27" t="s">
        <v>122</v>
      </c>
      <c r="C58" s="27" t="s">
        <v>123</v>
      </c>
      <c r="D58" s="28">
        <v>34</v>
      </c>
      <c r="E58" s="28" t="s">
        <v>26</v>
      </c>
      <c r="F58" s="29"/>
      <c r="G58" s="29"/>
      <c r="H58" s="29">
        <f t="shared" si="2"/>
        <v>0</v>
      </c>
      <c r="I58" s="29">
        <f t="shared" si="3"/>
        <v>0</v>
      </c>
    </row>
    <row r="59" spans="1:9" ht="127.5">
      <c r="A59" s="42">
        <v>51</v>
      </c>
      <c r="B59" s="27" t="s">
        <v>124</v>
      </c>
      <c r="C59" s="27" t="s">
        <v>125</v>
      </c>
      <c r="D59" s="28">
        <v>6</v>
      </c>
      <c r="E59" s="28" t="s">
        <v>26</v>
      </c>
      <c r="F59" s="29"/>
      <c r="G59" s="29"/>
      <c r="H59" s="29">
        <f t="shared" si="2"/>
        <v>0</v>
      </c>
      <c r="I59" s="29">
        <f t="shared" si="3"/>
        <v>0</v>
      </c>
    </row>
    <row r="60" spans="1:9" ht="127.5">
      <c r="A60" s="42">
        <v>52</v>
      </c>
      <c r="B60" s="27" t="s">
        <v>126</v>
      </c>
      <c r="C60" s="27" t="s">
        <v>127</v>
      </c>
      <c r="D60" s="28">
        <v>1</v>
      </c>
      <c r="E60" s="28" t="s">
        <v>26</v>
      </c>
      <c r="F60" s="29"/>
      <c r="G60" s="29"/>
      <c r="H60" s="29">
        <f t="shared" si="2"/>
        <v>0</v>
      </c>
      <c r="I60" s="29">
        <f t="shared" si="3"/>
        <v>0</v>
      </c>
    </row>
    <row r="61" spans="1:9" ht="127.5">
      <c r="A61" s="42">
        <v>53</v>
      </c>
      <c r="B61" s="27" t="s">
        <v>128</v>
      </c>
      <c r="C61" s="27" t="s">
        <v>129</v>
      </c>
      <c r="D61" s="28">
        <v>27</v>
      </c>
      <c r="E61" s="28" t="s">
        <v>26</v>
      </c>
      <c r="F61" s="29"/>
      <c r="G61" s="29"/>
      <c r="H61" s="29">
        <f t="shared" si="2"/>
        <v>0</v>
      </c>
      <c r="I61" s="29">
        <f t="shared" si="3"/>
        <v>0</v>
      </c>
    </row>
    <row r="62" spans="1:9" ht="127.5">
      <c r="A62" s="42">
        <v>54</v>
      </c>
      <c r="B62" s="27" t="s">
        <v>130</v>
      </c>
      <c r="C62" s="27" t="s">
        <v>131</v>
      </c>
      <c r="D62" s="28">
        <v>16</v>
      </c>
      <c r="E62" s="28" t="s">
        <v>26</v>
      </c>
      <c r="F62" s="29"/>
      <c r="G62" s="29"/>
      <c r="H62" s="29">
        <f t="shared" si="2"/>
        <v>0</v>
      </c>
      <c r="I62" s="29">
        <f t="shared" si="3"/>
        <v>0</v>
      </c>
    </row>
    <row r="63" spans="1:9" ht="127.5">
      <c r="A63" s="42">
        <v>55</v>
      </c>
      <c r="B63" s="27" t="s">
        <v>132</v>
      </c>
      <c r="C63" s="27" t="s">
        <v>133</v>
      </c>
      <c r="D63" s="28">
        <v>2</v>
      </c>
      <c r="E63" s="28" t="s">
        <v>26</v>
      </c>
      <c r="F63" s="29"/>
      <c r="G63" s="29"/>
      <c r="H63" s="29">
        <f t="shared" si="2"/>
        <v>0</v>
      </c>
      <c r="I63" s="29">
        <f t="shared" si="3"/>
        <v>0</v>
      </c>
    </row>
    <row r="64" spans="1:9" ht="127.5">
      <c r="A64" s="42">
        <v>56</v>
      </c>
      <c r="B64" s="27" t="s">
        <v>134</v>
      </c>
      <c r="C64" s="27" t="s">
        <v>135</v>
      </c>
      <c r="D64" s="28">
        <v>3</v>
      </c>
      <c r="E64" s="28" t="s">
        <v>26</v>
      </c>
      <c r="F64" s="29"/>
      <c r="G64" s="29"/>
      <c r="H64" s="29">
        <f t="shared" si="2"/>
        <v>0</v>
      </c>
      <c r="I64" s="29">
        <f t="shared" si="3"/>
        <v>0</v>
      </c>
    </row>
    <row r="65" spans="1:9" ht="127.5">
      <c r="A65" s="42">
        <v>57</v>
      </c>
      <c r="B65" s="27" t="s">
        <v>136</v>
      </c>
      <c r="C65" s="27" t="s">
        <v>137</v>
      </c>
      <c r="D65" s="28">
        <v>125</v>
      </c>
      <c r="E65" s="28" t="s">
        <v>26</v>
      </c>
      <c r="F65" s="29"/>
      <c r="G65" s="29"/>
      <c r="H65" s="29">
        <f t="shared" si="2"/>
        <v>0</v>
      </c>
      <c r="I65" s="29">
        <f t="shared" si="3"/>
        <v>0</v>
      </c>
    </row>
    <row r="66" spans="1:9" ht="127.5">
      <c r="A66" s="42">
        <v>58</v>
      </c>
      <c r="B66" s="27" t="s">
        <v>138</v>
      </c>
      <c r="C66" s="27" t="s">
        <v>139</v>
      </c>
      <c r="D66" s="28">
        <v>23</v>
      </c>
      <c r="E66" s="28" t="s">
        <v>26</v>
      </c>
      <c r="F66" s="29"/>
      <c r="G66" s="29"/>
      <c r="H66" s="29">
        <f t="shared" si="2"/>
        <v>0</v>
      </c>
      <c r="I66" s="29">
        <f t="shared" si="3"/>
        <v>0</v>
      </c>
    </row>
    <row r="67" spans="1:9" ht="76.5">
      <c r="A67" s="42">
        <v>59</v>
      </c>
      <c r="B67" s="27" t="s">
        <v>140</v>
      </c>
      <c r="C67" s="27" t="s">
        <v>141</v>
      </c>
      <c r="D67" s="28">
        <v>1</v>
      </c>
      <c r="E67" s="28" t="s">
        <v>26</v>
      </c>
      <c r="F67" s="29"/>
      <c r="G67" s="29"/>
      <c r="H67" s="29">
        <f t="shared" si="2"/>
        <v>0</v>
      </c>
      <c r="I67" s="29">
        <f t="shared" si="3"/>
        <v>0</v>
      </c>
    </row>
    <row r="68" spans="1:9" ht="91.5" customHeight="1">
      <c r="A68" s="42">
        <v>60</v>
      </c>
      <c r="B68" s="27" t="s">
        <v>142</v>
      </c>
      <c r="C68" s="27" t="s">
        <v>267</v>
      </c>
      <c r="D68" s="28">
        <v>108</v>
      </c>
      <c r="E68" s="28" t="s">
        <v>26</v>
      </c>
      <c r="F68" s="29"/>
      <c r="G68" s="29"/>
      <c r="H68" s="29">
        <f t="shared" si="2"/>
        <v>0</v>
      </c>
      <c r="I68" s="29">
        <f t="shared" si="3"/>
        <v>0</v>
      </c>
    </row>
    <row r="69" spans="1:9" ht="76.5">
      <c r="A69" s="42">
        <v>61</v>
      </c>
      <c r="B69" s="27" t="s">
        <v>143</v>
      </c>
      <c r="C69" s="27" t="s">
        <v>200</v>
      </c>
      <c r="D69" s="28">
        <v>20</v>
      </c>
      <c r="E69" s="28" t="s">
        <v>26</v>
      </c>
      <c r="F69" s="29"/>
      <c r="G69" s="29"/>
      <c r="H69" s="29">
        <f t="shared" si="2"/>
        <v>0</v>
      </c>
      <c r="I69" s="29">
        <f t="shared" si="3"/>
        <v>0</v>
      </c>
    </row>
    <row r="70" spans="1:9" ht="76.5">
      <c r="A70" s="42">
        <v>62</v>
      </c>
      <c r="B70" s="27" t="s">
        <v>144</v>
      </c>
      <c r="C70" s="27" t="s">
        <v>145</v>
      </c>
      <c r="D70" s="28">
        <v>72</v>
      </c>
      <c r="E70" s="28" t="s">
        <v>26</v>
      </c>
      <c r="F70" s="29"/>
      <c r="G70" s="29"/>
      <c r="H70" s="29">
        <f t="shared" si="2"/>
        <v>0</v>
      </c>
      <c r="I70" s="29">
        <f t="shared" si="3"/>
        <v>0</v>
      </c>
    </row>
    <row r="71" spans="1:9" ht="76.5">
      <c r="A71" s="42">
        <v>63</v>
      </c>
      <c r="B71" s="27" t="s">
        <v>146</v>
      </c>
      <c r="C71" s="27" t="s">
        <v>147</v>
      </c>
      <c r="D71" s="28">
        <v>34</v>
      </c>
      <c r="E71" s="28" t="s">
        <v>26</v>
      </c>
      <c r="F71" s="29"/>
      <c r="G71" s="29"/>
      <c r="H71" s="29">
        <f t="shared" si="2"/>
        <v>0</v>
      </c>
      <c r="I71" s="29">
        <f t="shared" si="3"/>
        <v>0</v>
      </c>
    </row>
    <row r="72" spans="1:9" ht="89.25">
      <c r="A72" s="42">
        <v>64</v>
      </c>
      <c r="B72" s="27" t="s">
        <v>148</v>
      </c>
      <c r="C72" s="27" t="s">
        <v>149</v>
      </c>
      <c r="D72" s="28">
        <v>6</v>
      </c>
      <c r="E72" s="28" t="s">
        <v>26</v>
      </c>
      <c r="F72" s="29"/>
      <c r="G72" s="29"/>
      <c r="H72" s="29">
        <f t="shared" si="2"/>
        <v>0</v>
      </c>
      <c r="I72" s="29">
        <f t="shared" si="3"/>
        <v>0</v>
      </c>
    </row>
    <row r="73" spans="1:9" ht="89.25">
      <c r="A73" s="42">
        <v>65</v>
      </c>
      <c r="B73" s="27" t="s">
        <v>150</v>
      </c>
      <c r="C73" s="27" t="s">
        <v>151</v>
      </c>
      <c r="D73" s="28">
        <v>1</v>
      </c>
      <c r="E73" s="28" t="s">
        <v>26</v>
      </c>
      <c r="F73" s="29"/>
      <c r="G73" s="29"/>
      <c r="H73" s="29">
        <f t="shared" si="2"/>
        <v>0</v>
      </c>
      <c r="I73" s="29">
        <f t="shared" si="3"/>
        <v>0</v>
      </c>
    </row>
    <row r="74" spans="1:9" ht="89.25">
      <c r="A74" s="42">
        <v>66</v>
      </c>
      <c r="B74" s="27" t="s">
        <v>152</v>
      </c>
      <c r="C74" s="27" t="s">
        <v>153</v>
      </c>
      <c r="D74" s="28">
        <v>27</v>
      </c>
      <c r="E74" s="28" t="s">
        <v>26</v>
      </c>
      <c r="F74" s="29"/>
      <c r="G74" s="29"/>
      <c r="H74" s="29">
        <f t="shared" si="2"/>
        <v>0</v>
      </c>
      <c r="I74" s="29">
        <f t="shared" si="3"/>
        <v>0</v>
      </c>
    </row>
    <row r="75" spans="1:9" ht="89.25">
      <c r="A75" s="42">
        <v>67</v>
      </c>
      <c r="B75" s="27" t="s">
        <v>154</v>
      </c>
      <c r="C75" s="27" t="s">
        <v>201</v>
      </c>
      <c r="D75" s="28">
        <v>16</v>
      </c>
      <c r="E75" s="28" t="s">
        <v>26</v>
      </c>
      <c r="F75" s="29"/>
      <c r="G75" s="29"/>
      <c r="H75" s="29">
        <f t="shared" si="2"/>
        <v>0</v>
      </c>
      <c r="I75" s="29">
        <f t="shared" si="3"/>
        <v>0</v>
      </c>
    </row>
    <row r="76" spans="1:9" ht="89.25">
      <c r="A76" s="42">
        <v>68</v>
      </c>
      <c r="B76" s="27" t="s">
        <v>155</v>
      </c>
      <c r="C76" s="27" t="s">
        <v>156</v>
      </c>
      <c r="D76" s="28">
        <v>2</v>
      </c>
      <c r="E76" s="28" t="s">
        <v>26</v>
      </c>
      <c r="F76" s="29"/>
      <c r="G76" s="29"/>
      <c r="H76" s="29">
        <f t="shared" si="2"/>
        <v>0</v>
      </c>
      <c r="I76" s="29">
        <f t="shared" si="3"/>
        <v>0</v>
      </c>
    </row>
    <row r="77" spans="1:9" ht="89.25">
      <c r="A77" s="42">
        <v>69</v>
      </c>
      <c r="B77" s="27" t="s">
        <v>157</v>
      </c>
      <c r="C77" s="27" t="s">
        <v>158</v>
      </c>
      <c r="D77" s="28">
        <v>3</v>
      </c>
      <c r="E77" s="28" t="s">
        <v>26</v>
      </c>
      <c r="F77" s="29"/>
      <c r="G77" s="29"/>
      <c r="H77" s="29">
        <f t="shared" si="2"/>
        <v>0</v>
      </c>
      <c r="I77" s="29">
        <f t="shared" si="3"/>
        <v>0</v>
      </c>
    </row>
    <row r="78" spans="1:9" ht="89.25">
      <c r="A78" s="42">
        <v>70</v>
      </c>
      <c r="B78" s="27" t="s">
        <v>159</v>
      </c>
      <c r="C78" s="27" t="s">
        <v>160</v>
      </c>
      <c r="D78" s="28">
        <v>125</v>
      </c>
      <c r="E78" s="28" t="s">
        <v>26</v>
      </c>
      <c r="F78" s="29"/>
      <c r="G78" s="29"/>
      <c r="H78" s="29">
        <f t="shared" si="2"/>
        <v>0</v>
      </c>
      <c r="I78" s="29">
        <f t="shared" si="3"/>
        <v>0</v>
      </c>
    </row>
    <row r="79" spans="1:9" ht="89.25">
      <c r="A79" s="42">
        <v>71</v>
      </c>
      <c r="B79" s="27" t="s">
        <v>161</v>
      </c>
      <c r="C79" s="27" t="s">
        <v>162</v>
      </c>
      <c r="D79" s="28">
        <v>10</v>
      </c>
      <c r="E79" s="28" t="s">
        <v>26</v>
      </c>
      <c r="F79" s="29"/>
      <c r="G79" s="29"/>
      <c r="H79" s="29">
        <f t="shared" si="2"/>
        <v>0</v>
      </c>
      <c r="I79" s="29">
        <f t="shared" si="3"/>
        <v>0</v>
      </c>
    </row>
    <row r="80" spans="1:9" ht="89.25">
      <c r="A80" s="42">
        <v>72</v>
      </c>
      <c r="B80" s="27" t="s">
        <v>163</v>
      </c>
      <c r="C80" s="27" t="s">
        <v>164</v>
      </c>
      <c r="D80" s="28">
        <v>23</v>
      </c>
      <c r="E80" s="28" t="s">
        <v>26</v>
      </c>
      <c r="F80" s="29"/>
      <c r="G80" s="29"/>
      <c r="H80" s="29">
        <f t="shared" si="2"/>
        <v>0</v>
      </c>
      <c r="I80" s="29">
        <f t="shared" si="3"/>
        <v>0</v>
      </c>
    </row>
    <row r="81" spans="1:10" ht="51">
      <c r="A81" s="42">
        <v>73</v>
      </c>
      <c r="B81" s="27" t="s">
        <v>165</v>
      </c>
      <c r="C81" s="27" t="s">
        <v>166</v>
      </c>
      <c r="D81" s="28">
        <v>1</v>
      </c>
      <c r="E81" s="28" t="s">
        <v>18</v>
      </c>
      <c r="F81" s="29"/>
      <c r="G81" s="29"/>
      <c r="H81" s="29">
        <f t="shared" si="2"/>
        <v>0</v>
      </c>
      <c r="I81" s="29">
        <f t="shared" si="3"/>
        <v>0</v>
      </c>
    </row>
    <row r="82" spans="1:10" ht="63.75">
      <c r="A82" s="42">
        <v>74</v>
      </c>
      <c r="B82" s="27" t="s">
        <v>167</v>
      </c>
      <c r="C82" s="27" t="s">
        <v>168</v>
      </c>
      <c r="D82" s="28">
        <v>2</v>
      </c>
      <c r="E82" s="28" t="s">
        <v>18</v>
      </c>
      <c r="F82" s="29"/>
      <c r="G82" s="29"/>
      <c r="H82" s="29">
        <f t="shared" si="2"/>
        <v>0</v>
      </c>
      <c r="I82" s="29">
        <f t="shared" si="3"/>
        <v>0</v>
      </c>
    </row>
    <row r="83" spans="1:10" ht="78.75" customHeight="1">
      <c r="A83" s="42">
        <v>75</v>
      </c>
      <c r="B83" s="27" t="s">
        <v>269</v>
      </c>
      <c r="C83" s="38" t="s">
        <v>366</v>
      </c>
      <c r="D83" s="28">
        <v>2</v>
      </c>
      <c r="E83" s="28" t="s">
        <v>18</v>
      </c>
      <c r="F83" s="29"/>
      <c r="G83" s="29"/>
      <c r="H83" s="29">
        <f t="shared" si="2"/>
        <v>0</v>
      </c>
      <c r="I83" s="29">
        <f t="shared" si="3"/>
        <v>0</v>
      </c>
      <c r="J83" s="46"/>
    </row>
    <row r="84" spans="1:10" ht="85.5" customHeight="1">
      <c r="A84" s="42">
        <v>76</v>
      </c>
      <c r="B84" s="27" t="s">
        <v>268</v>
      </c>
      <c r="C84" s="27" t="s">
        <v>367</v>
      </c>
      <c r="D84" s="28">
        <v>2</v>
      </c>
      <c r="E84" s="28" t="s">
        <v>18</v>
      </c>
      <c r="F84" s="29"/>
      <c r="G84" s="29"/>
      <c r="H84" s="29">
        <f t="shared" ref="H84" si="4">D84*F84</f>
        <v>0</v>
      </c>
      <c r="I84" s="29">
        <f t="shared" ref="I84" si="5">D84*G84</f>
        <v>0</v>
      </c>
      <c r="J84" s="46"/>
    </row>
    <row r="85" spans="1:10" ht="72.75" customHeight="1">
      <c r="A85" s="42">
        <v>77</v>
      </c>
      <c r="B85" s="27" t="s">
        <v>169</v>
      </c>
      <c r="C85" s="27" t="s">
        <v>368</v>
      </c>
      <c r="D85" s="28">
        <v>6</v>
      </c>
      <c r="E85" s="28" t="s">
        <v>18</v>
      </c>
      <c r="F85" s="29"/>
      <c r="G85" s="29"/>
      <c r="H85" s="29">
        <f t="shared" si="2"/>
        <v>0</v>
      </c>
      <c r="I85" s="29">
        <f t="shared" si="3"/>
        <v>0</v>
      </c>
      <c r="J85" s="46"/>
    </row>
    <row r="86" spans="1:10" ht="89.25">
      <c r="A86" s="42">
        <v>78</v>
      </c>
      <c r="B86" s="27" t="s">
        <v>270</v>
      </c>
      <c r="C86" s="27" t="s">
        <v>369</v>
      </c>
      <c r="D86" s="28">
        <v>4</v>
      </c>
      <c r="E86" s="28" t="s">
        <v>18</v>
      </c>
      <c r="F86" s="29"/>
      <c r="G86" s="29"/>
      <c r="H86" s="29">
        <f t="shared" ref="H86" si="6">D86*F86</f>
        <v>0</v>
      </c>
      <c r="I86" s="29">
        <f t="shared" ref="I86" si="7">D86*G86</f>
        <v>0</v>
      </c>
      <c r="J86" s="46"/>
    </row>
    <row r="87" spans="1:10" ht="89.25">
      <c r="A87" s="42">
        <v>79</v>
      </c>
      <c r="B87" s="27" t="s">
        <v>170</v>
      </c>
      <c r="C87" s="27" t="s">
        <v>171</v>
      </c>
      <c r="D87" s="28">
        <v>8</v>
      </c>
      <c r="E87" s="28" t="s">
        <v>18</v>
      </c>
      <c r="F87" s="29"/>
      <c r="G87" s="29"/>
      <c r="H87" s="29">
        <f t="shared" si="0"/>
        <v>0</v>
      </c>
      <c r="I87" s="29">
        <f t="shared" si="1"/>
        <v>0</v>
      </c>
    </row>
    <row r="88" spans="1:10" ht="89.25">
      <c r="A88" s="42">
        <v>80</v>
      </c>
      <c r="B88" s="27" t="s">
        <v>172</v>
      </c>
      <c r="C88" s="27" t="s">
        <v>173</v>
      </c>
      <c r="D88" s="28">
        <v>16</v>
      </c>
      <c r="E88" s="28" t="s">
        <v>18</v>
      </c>
      <c r="F88" s="29"/>
      <c r="G88" s="29"/>
      <c r="H88" s="29">
        <f t="shared" si="0"/>
        <v>0</v>
      </c>
      <c r="I88" s="29">
        <f t="shared" si="1"/>
        <v>0</v>
      </c>
    </row>
    <row r="89" spans="1:10" ht="89.25">
      <c r="A89" s="42">
        <v>81</v>
      </c>
      <c r="B89" s="27" t="s">
        <v>174</v>
      </c>
      <c r="C89" s="27" t="s">
        <v>175</v>
      </c>
      <c r="D89" s="28">
        <v>8</v>
      </c>
      <c r="E89" s="28" t="s">
        <v>18</v>
      </c>
      <c r="F89" s="29"/>
      <c r="G89" s="29"/>
      <c r="H89" s="29">
        <f t="shared" si="0"/>
        <v>0</v>
      </c>
      <c r="I89" s="29">
        <f t="shared" si="1"/>
        <v>0</v>
      </c>
    </row>
    <row r="90" spans="1:10" ht="102">
      <c r="A90" s="42">
        <v>82</v>
      </c>
      <c r="B90" s="27" t="s">
        <v>176</v>
      </c>
      <c r="C90" s="27" t="s">
        <v>177</v>
      </c>
      <c r="D90" s="28">
        <v>23</v>
      </c>
      <c r="E90" s="28" t="s">
        <v>18</v>
      </c>
      <c r="F90" s="29"/>
      <c r="G90" s="29"/>
      <c r="H90" s="29">
        <f t="shared" si="0"/>
        <v>0</v>
      </c>
      <c r="I90" s="29">
        <f t="shared" si="1"/>
        <v>0</v>
      </c>
    </row>
    <row r="91" spans="1:10" ht="76.5">
      <c r="A91" s="42">
        <v>83</v>
      </c>
      <c r="B91" s="27" t="s">
        <v>178</v>
      </c>
      <c r="C91" s="27" t="s">
        <v>370</v>
      </c>
      <c r="D91" s="28">
        <v>4</v>
      </c>
      <c r="E91" s="28" t="s">
        <v>18</v>
      </c>
      <c r="F91" s="29"/>
      <c r="G91" s="29"/>
      <c r="H91" s="29">
        <f t="shared" si="0"/>
        <v>0</v>
      </c>
      <c r="I91" s="29">
        <f t="shared" si="1"/>
        <v>0</v>
      </c>
    </row>
    <row r="92" spans="1:10" ht="153">
      <c r="A92" s="42">
        <v>84</v>
      </c>
      <c r="B92" s="27" t="s">
        <v>179</v>
      </c>
      <c r="C92" s="27" t="s">
        <v>391</v>
      </c>
      <c r="D92" s="28">
        <v>1</v>
      </c>
      <c r="E92" s="28" t="s">
        <v>18</v>
      </c>
      <c r="F92" s="29"/>
      <c r="G92" s="29"/>
      <c r="H92" s="29">
        <f t="shared" si="0"/>
        <v>0</v>
      </c>
      <c r="I92" s="29">
        <f t="shared" si="1"/>
        <v>0</v>
      </c>
    </row>
    <row r="93" spans="1:10" ht="153">
      <c r="A93" s="42">
        <v>85</v>
      </c>
      <c r="B93" s="27" t="s">
        <v>180</v>
      </c>
      <c r="C93" s="27" t="s">
        <v>390</v>
      </c>
      <c r="D93" s="28">
        <v>5</v>
      </c>
      <c r="E93" s="28" t="s">
        <v>18</v>
      </c>
      <c r="F93" s="29"/>
      <c r="G93" s="29"/>
      <c r="H93" s="29">
        <f t="shared" si="0"/>
        <v>0</v>
      </c>
      <c r="I93" s="29">
        <f t="shared" si="1"/>
        <v>0</v>
      </c>
    </row>
    <row r="94" spans="1:10" ht="153">
      <c r="A94" s="42">
        <v>86</v>
      </c>
      <c r="B94" s="27" t="s">
        <v>181</v>
      </c>
      <c r="C94" s="27" t="s">
        <v>389</v>
      </c>
      <c r="D94" s="28">
        <v>1</v>
      </c>
      <c r="E94" s="28" t="s">
        <v>18</v>
      </c>
      <c r="F94" s="29"/>
      <c r="G94" s="29"/>
      <c r="H94" s="29">
        <f t="shared" si="0"/>
        <v>0</v>
      </c>
      <c r="I94" s="29">
        <f t="shared" si="1"/>
        <v>0</v>
      </c>
    </row>
    <row r="95" spans="1:10" ht="408">
      <c r="A95" s="42">
        <v>87</v>
      </c>
      <c r="B95" s="27" t="s">
        <v>182</v>
      </c>
      <c r="C95" s="27" t="s">
        <v>202</v>
      </c>
      <c r="D95" s="28">
        <v>2</v>
      </c>
      <c r="E95" s="28" t="s">
        <v>18</v>
      </c>
      <c r="F95" s="29"/>
      <c r="G95" s="29"/>
      <c r="H95" s="29">
        <f t="shared" si="0"/>
        <v>0</v>
      </c>
      <c r="I95" s="29">
        <f t="shared" si="1"/>
        <v>0</v>
      </c>
    </row>
    <row r="96" spans="1:10" ht="51">
      <c r="A96" s="42">
        <v>88</v>
      </c>
      <c r="B96" s="27" t="s">
        <v>183</v>
      </c>
      <c r="C96" s="27" t="s">
        <v>271</v>
      </c>
      <c r="D96" s="28">
        <v>2</v>
      </c>
      <c r="E96" s="28" t="s">
        <v>18</v>
      </c>
      <c r="F96" s="29"/>
      <c r="G96" s="29"/>
      <c r="H96" s="29">
        <f t="shared" si="0"/>
        <v>0</v>
      </c>
      <c r="I96" s="29">
        <f t="shared" si="1"/>
        <v>0</v>
      </c>
    </row>
    <row r="97" spans="1:9" ht="63.75">
      <c r="A97" s="42">
        <v>89</v>
      </c>
      <c r="B97" s="27" t="s">
        <v>184</v>
      </c>
      <c r="C97" s="27" t="s">
        <v>185</v>
      </c>
      <c r="D97" s="28">
        <v>8</v>
      </c>
      <c r="E97" s="28" t="s">
        <v>18</v>
      </c>
      <c r="F97" s="29"/>
      <c r="G97" s="29"/>
      <c r="H97" s="29">
        <f t="shared" si="0"/>
        <v>0</v>
      </c>
      <c r="I97" s="29">
        <f t="shared" si="1"/>
        <v>0</v>
      </c>
    </row>
    <row r="98" spans="1:9" ht="51">
      <c r="A98" s="42">
        <v>90</v>
      </c>
      <c r="B98" s="27" t="s">
        <v>186</v>
      </c>
      <c r="C98" s="27" t="s">
        <v>187</v>
      </c>
      <c r="D98" s="28">
        <v>12</v>
      </c>
      <c r="E98" s="28" t="s">
        <v>18</v>
      </c>
      <c r="F98" s="29"/>
      <c r="G98" s="29"/>
      <c r="H98" s="29">
        <f t="shared" si="0"/>
        <v>0</v>
      </c>
      <c r="I98" s="29">
        <f t="shared" si="1"/>
        <v>0</v>
      </c>
    </row>
    <row r="99" spans="1:9" ht="76.5">
      <c r="A99" s="42">
        <v>91</v>
      </c>
      <c r="B99" s="27" t="s">
        <v>188</v>
      </c>
      <c r="C99" s="27" t="s">
        <v>189</v>
      </c>
      <c r="D99" s="28">
        <v>1</v>
      </c>
      <c r="E99" s="28" t="s">
        <v>18</v>
      </c>
      <c r="F99" s="29"/>
      <c r="G99" s="29"/>
      <c r="H99" s="29">
        <f t="shared" si="0"/>
        <v>0</v>
      </c>
      <c r="I99" s="29">
        <f t="shared" si="1"/>
        <v>0</v>
      </c>
    </row>
    <row r="100" spans="1:9" ht="89.25">
      <c r="A100" s="42">
        <v>92</v>
      </c>
      <c r="B100" s="27" t="s">
        <v>190</v>
      </c>
      <c r="C100" s="27" t="s">
        <v>371</v>
      </c>
      <c r="D100" s="28">
        <v>2</v>
      </c>
      <c r="E100" s="28" t="s">
        <v>18</v>
      </c>
      <c r="F100" s="29"/>
      <c r="G100" s="29"/>
      <c r="H100" s="29">
        <f t="shared" si="0"/>
        <v>0</v>
      </c>
      <c r="I100" s="29">
        <f t="shared" si="1"/>
        <v>0</v>
      </c>
    </row>
    <row r="101" spans="1:9" ht="89.25">
      <c r="A101" s="42">
        <v>93</v>
      </c>
      <c r="B101" s="27" t="s">
        <v>190</v>
      </c>
      <c r="C101" s="27" t="s">
        <v>372</v>
      </c>
      <c r="D101" s="28">
        <v>2</v>
      </c>
      <c r="E101" s="28" t="s">
        <v>18</v>
      </c>
      <c r="F101" s="29"/>
      <c r="G101" s="29"/>
      <c r="H101" s="29">
        <f t="shared" si="0"/>
        <v>0</v>
      </c>
      <c r="I101" s="29">
        <f t="shared" si="1"/>
        <v>0</v>
      </c>
    </row>
    <row r="102" spans="1:9" ht="114.75">
      <c r="A102" s="42">
        <v>94</v>
      </c>
      <c r="B102" s="27" t="s">
        <v>191</v>
      </c>
      <c r="C102" s="27" t="s">
        <v>373</v>
      </c>
      <c r="D102" s="28">
        <v>1</v>
      </c>
      <c r="E102" s="28" t="s">
        <v>18</v>
      </c>
      <c r="F102" s="29"/>
      <c r="G102" s="29"/>
      <c r="H102" s="29">
        <f t="shared" si="0"/>
        <v>0</v>
      </c>
      <c r="I102" s="29">
        <f t="shared" si="1"/>
        <v>0</v>
      </c>
    </row>
    <row r="103" spans="1:9" ht="102">
      <c r="A103" s="42">
        <v>95</v>
      </c>
      <c r="B103" s="27" t="s">
        <v>343</v>
      </c>
      <c r="C103" s="27" t="s">
        <v>378</v>
      </c>
      <c r="D103" s="28">
        <v>1</v>
      </c>
      <c r="E103" s="28" t="s">
        <v>18</v>
      </c>
      <c r="F103" s="29"/>
      <c r="G103" s="29"/>
      <c r="H103" s="29">
        <f t="shared" si="0"/>
        <v>0</v>
      </c>
      <c r="I103" s="29">
        <f t="shared" si="1"/>
        <v>0</v>
      </c>
    </row>
    <row r="104" spans="1:9" ht="38.25">
      <c r="A104" s="42">
        <v>96</v>
      </c>
      <c r="B104" s="27" t="s">
        <v>344</v>
      </c>
      <c r="C104" s="27" t="s">
        <v>401</v>
      </c>
      <c r="D104" s="28">
        <v>3</v>
      </c>
      <c r="E104" s="28" t="s">
        <v>18</v>
      </c>
      <c r="F104" s="29"/>
      <c r="G104" s="29"/>
      <c r="H104" s="29">
        <f t="shared" ref="H104" si="8">D104*F104</f>
        <v>0</v>
      </c>
      <c r="I104" s="29">
        <f t="shared" ref="I104" si="9">D104*G104</f>
        <v>0</v>
      </c>
    </row>
    <row r="105" spans="1:9" ht="38.25">
      <c r="A105" s="42">
        <v>97</v>
      </c>
      <c r="B105" s="27" t="s">
        <v>345</v>
      </c>
      <c r="C105" s="27" t="s">
        <v>256</v>
      </c>
      <c r="D105" s="28">
        <v>100</v>
      </c>
      <c r="E105" s="28" t="s">
        <v>35</v>
      </c>
      <c r="F105" s="29"/>
      <c r="G105" s="29"/>
      <c r="H105" s="29">
        <f t="shared" ref="H105:H106" si="10">D105*F105</f>
        <v>0</v>
      </c>
      <c r="I105" s="29">
        <f t="shared" ref="I105:I106" si="11">D105*G105</f>
        <v>0</v>
      </c>
    </row>
    <row r="106" spans="1:9" ht="25.5">
      <c r="A106" s="42">
        <v>98</v>
      </c>
      <c r="B106" s="27" t="s">
        <v>346</v>
      </c>
      <c r="C106" s="27" t="s">
        <v>257</v>
      </c>
      <c r="D106" s="28">
        <v>1</v>
      </c>
      <c r="E106" s="28" t="s">
        <v>18</v>
      </c>
      <c r="F106" s="29"/>
      <c r="G106" s="29"/>
      <c r="H106" s="29">
        <f t="shared" si="10"/>
        <v>0</v>
      </c>
      <c r="I106" s="29">
        <f t="shared" si="11"/>
        <v>0</v>
      </c>
    </row>
    <row r="107" spans="1:9">
      <c r="A107" s="42">
        <v>99</v>
      </c>
      <c r="B107" s="27" t="s">
        <v>347</v>
      </c>
      <c r="C107" s="27" t="s">
        <v>379</v>
      </c>
      <c r="D107" s="28">
        <v>1</v>
      </c>
      <c r="E107" s="28" t="s">
        <v>18</v>
      </c>
      <c r="F107" s="29"/>
      <c r="G107" s="29"/>
      <c r="H107" s="29">
        <f t="shared" si="0"/>
        <v>0</v>
      </c>
      <c r="I107" s="29">
        <f t="shared" si="1"/>
        <v>0</v>
      </c>
    </row>
    <row r="108" spans="1:9" ht="25.5">
      <c r="A108" s="42">
        <v>100</v>
      </c>
      <c r="B108" s="27" t="s">
        <v>348</v>
      </c>
      <c r="C108" s="27" t="s">
        <v>258</v>
      </c>
      <c r="D108" s="28">
        <v>1</v>
      </c>
      <c r="E108" s="28" t="s">
        <v>18</v>
      </c>
      <c r="F108" s="29"/>
      <c r="G108" s="29"/>
      <c r="H108" s="29">
        <f t="shared" si="0"/>
        <v>0</v>
      </c>
      <c r="I108" s="29">
        <f t="shared" si="1"/>
        <v>0</v>
      </c>
    </row>
    <row r="109" spans="1:9" ht="25.5">
      <c r="A109" s="42">
        <v>101</v>
      </c>
      <c r="B109" s="27" t="s">
        <v>349</v>
      </c>
      <c r="C109" s="27" t="s">
        <v>380</v>
      </c>
      <c r="D109" s="28">
        <v>1</v>
      </c>
      <c r="E109" s="28" t="s">
        <v>18</v>
      </c>
      <c r="F109" s="29"/>
      <c r="G109" s="29"/>
      <c r="H109" s="29">
        <f t="shared" si="0"/>
        <v>0</v>
      </c>
      <c r="I109" s="29">
        <f t="shared" si="1"/>
        <v>0</v>
      </c>
    </row>
    <row r="110" spans="1:9" ht="25.5">
      <c r="A110" s="42">
        <v>102</v>
      </c>
      <c r="B110" s="27" t="s">
        <v>350</v>
      </c>
      <c r="C110" s="27" t="s">
        <v>381</v>
      </c>
      <c r="D110" s="28">
        <v>1</v>
      </c>
      <c r="E110" s="28" t="s">
        <v>18</v>
      </c>
      <c r="F110" s="29"/>
      <c r="G110" s="29"/>
      <c r="H110" s="29">
        <f t="shared" ref="H110:H112" si="12">D110*F110</f>
        <v>0</v>
      </c>
      <c r="I110" s="29">
        <f t="shared" ref="I110:I112" si="13">D110*G110</f>
        <v>0</v>
      </c>
    </row>
    <row r="111" spans="1:9" ht="51">
      <c r="A111" s="42">
        <v>103</v>
      </c>
      <c r="B111" s="27" t="s">
        <v>351</v>
      </c>
      <c r="C111" s="27" t="s">
        <v>259</v>
      </c>
      <c r="D111" s="28">
        <v>1</v>
      </c>
      <c r="E111" s="28" t="s">
        <v>18</v>
      </c>
      <c r="F111" s="29"/>
      <c r="G111" s="29"/>
      <c r="H111" s="29">
        <f t="shared" si="12"/>
        <v>0</v>
      </c>
      <c r="I111" s="29">
        <f t="shared" si="13"/>
        <v>0</v>
      </c>
    </row>
    <row r="112" spans="1:9" ht="51">
      <c r="A112" s="42">
        <v>104</v>
      </c>
      <c r="B112" s="27" t="s">
        <v>352</v>
      </c>
      <c r="C112" s="27" t="s">
        <v>382</v>
      </c>
      <c r="D112" s="28">
        <v>1</v>
      </c>
      <c r="E112" s="28" t="s">
        <v>260</v>
      </c>
      <c r="F112" s="29"/>
      <c r="G112" s="29"/>
      <c r="H112" s="29">
        <f t="shared" si="12"/>
        <v>0</v>
      </c>
      <c r="I112" s="29">
        <f t="shared" si="13"/>
        <v>0</v>
      </c>
    </row>
    <row r="113" spans="1:9" ht="25.5">
      <c r="A113" s="42">
        <v>105</v>
      </c>
      <c r="B113" s="27" t="s">
        <v>353</v>
      </c>
      <c r="C113" s="27" t="s">
        <v>254</v>
      </c>
      <c r="D113" s="28">
        <v>1</v>
      </c>
      <c r="E113" s="28" t="s">
        <v>18</v>
      </c>
      <c r="F113" s="29"/>
      <c r="G113" s="29"/>
      <c r="H113" s="29">
        <f t="shared" si="0"/>
        <v>0</v>
      </c>
      <c r="I113" s="29">
        <f t="shared" si="1"/>
        <v>0</v>
      </c>
    </row>
    <row r="114" spans="1:9" ht="25.5">
      <c r="A114" s="42">
        <v>106</v>
      </c>
      <c r="B114" s="27" t="s">
        <v>354</v>
      </c>
      <c r="C114" s="27" t="s">
        <v>262</v>
      </c>
      <c r="D114" s="28">
        <v>1</v>
      </c>
      <c r="E114" s="28" t="s">
        <v>198</v>
      </c>
      <c r="F114" s="29"/>
      <c r="G114" s="29"/>
      <c r="H114" s="29">
        <f>D114*F114</f>
        <v>0</v>
      </c>
      <c r="I114" s="29">
        <f>D114*G114</f>
        <v>0</v>
      </c>
    </row>
    <row r="115" spans="1:9" ht="25.5">
      <c r="A115" s="42">
        <v>107</v>
      </c>
      <c r="B115" s="27" t="s">
        <v>355</v>
      </c>
      <c r="C115" s="27" t="s">
        <v>383</v>
      </c>
      <c r="D115" s="28">
        <v>1</v>
      </c>
      <c r="E115" s="28" t="s">
        <v>198</v>
      </c>
      <c r="F115" s="29"/>
      <c r="G115" s="29"/>
      <c r="H115" s="29">
        <f>D115*F115</f>
        <v>0</v>
      </c>
      <c r="I115" s="29">
        <f>D115*G115</f>
        <v>0</v>
      </c>
    </row>
    <row r="116" spans="1:9" ht="25.5">
      <c r="A116" s="42">
        <v>108</v>
      </c>
      <c r="B116" s="27" t="s">
        <v>356</v>
      </c>
      <c r="C116" s="27" t="s">
        <v>17</v>
      </c>
      <c r="D116" s="29">
        <v>1</v>
      </c>
      <c r="E116" s="28" t="s">
        <v>18</v>
      </c>
      <c r="F116" s="29"/>
      <c r="G116" s="29"/>
      <c r="H116" s="29">
        <f t="shared" si="0"/>
        <v>0</v>
      </c>
      <c r="I116" s="29">
        <f t="shared" si="1"/>
        <v>0</v>
      </c>
    </row>
    <row r="117" spans="1:9" ht="25.5">
      <c r="A117" s="42">
        <v>109</v>
      </c>
      <c r="B117" s="27" t="s">
        <v>357</v>
      </c>
      <c r="C117" s="27" t="s">
        <v>360</v>
      </c>
      <c r="D117" s="29">
        <v>1</v>
      </c>
      <c r="E117" s="28" t="s">
        <v>196</v>
      </c>
      <c r="F117" s="29"/>
      <c r="G117" s="29"/>
      <c r="H117" s="29">
        <f t="shared" ref="H117" si="14">D117*F117</f>
        <v>0</v>
      </c>
      <c r="I117" s="29">
        <f t="shared" ref="I117" si="15">D117*G117</f>
        <v>0</v>
      </c>
    </row>
    <row r="118" spans="1:9" ht="38.25">
      <c r="A118" s="42">
        <v>110</v>
      </c>
      <c r="B118" s="27" t="s">
        <v>361</v>
      </c>
      <c r="C118" s="27" t="s">
        <v>265</v>
      </c>
      <c r="D118" s="28">
        <v>1</v>
      </c>
      <c r="E118" s="28" t="s">
        <v>193</v>
      </c>
      <c r="F118" s="29"/>
      <c r="G118" s="29"/>
      <c r="H118" s="29">
        <f>D118*F118</f>
        <v>0</v>
      </c>
      <c r="I118" s="29">
        <f>D118*G118</f>
        <v>0</v>
      </c>
    </row>
  </sheetData>
  <mergeCells count="8">
    <mergeCell ref="H2:I2"/>
    <mergeCell ref="H3:I3"/>
    <mergeCell ref="H4:I4"/>
    <mergeCell ref="J83:J84"/>
    <mergeCell ref="J85:J86"/>
    <mergeCell ref="H5:I5"/>
    <mergeCell ref="H6:I6"/>
    <mergeCell ref="H7:I7"/>
  </mergeCells>
  <pageMargins left="0.39370078740157483" right="0.39370078740157483" top="0.39370078740157483" bottom="0.55118110236220474" header="0.51181102362204722" footer="0.39370078740157483"/>
  <pageSetup paperSize="9" scale="10" firstPageNumber="2" fitToHeight="100" orientation="portrait" horizontalDpi="300" verticalDpi="300" r:id="rId1"/>
  <headerFooter>
    <oddFooter>&amp;L&amp;"Times New Roman,Dőlt"&amp;F&amp;R&amp;"Times New Roman,Dőlt"&amp;A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N27"/>
  <sheetViews>
    <sheetView view="pageBreakPreview" zoomScale="120" zoomScaleNormal="100" zoomScaleSheetLayoutView="120" workbookViewId="0">
      <pane ySplit="8" topLeftCell="A9" activePane="bottomLeft" state="frozen"/>
      <selection pane="bottomLeft" activeCell="H7" sqref="H7:I7"/>
    </sheetView>
  </sheetViews>
  <sheetFormatPr defaultRowHeight="12.75"/>
  <cols>
    <col min="1" max="1" width="4.85546875" style="15" customWidth="1"/>
    <col min="2" max="2" width="9.42578125" style="15" customWidth="1"/>
    <col min="3" max="3" width="35.140625" style="15" customWidth="1"/>
    <col min="4" max="4" width="7.85546875" style="15" customWidth="1"/>
    <col min="5" max="5" width="5" style="15" customWidth="1"/>
    <col min="6" max="7" width="8.5703125" style="15" customWidth="1"/>
    <col min="8" max="9" width="8.42578125" style="15" customWidth="1"/>
    <col min="10" max="1002" width="11.5703125" style="15"/>
  </cols>
  <sheetData>
    <row r="1" spans="1:9">
      <c r="A1" s="16" t="str">
        <f>Főösszesítő!$A$2</f>
        <v>SZÉPHŐ Zrt. - Szedreskerti Fűtőmű felújítására - II. ütem</v>
      </c>
      <c r="B1" s="16"/>
      <c r="C1" s="16"/>
      <c r="D1" s="16"/>
      <c r="E1" s="16"/>
      <c r="F1" s="16"/>
      <c r="G1" s="16"/>
      <c r="H1" s="16"/>
      <c r="I1" s="16"/>
    </row>
    <row r="2" spans="1:9">
      <c r="A2" s="17"/>
      <c r="B2" s="17"/>
      <c r="C2" s="17" t="s">
        <v>5</v>
      </c>
      <c r="D2" s="17"/>
      <c r="E2" s="17"/>
      <c r="F2" s="17"/>
      <c r="G2" s="17"/>
      <c r="H2" s="48">
        <f>SUM(H9:H27)-H14-H16-H17-H18-H19-H22</f>
        <v>0</v>
      </c>
      <c r="I2" s="48"/>
    </row>
    <row r="3" spans="1:9">
      <c r="A3" s="17"/>
      <c r="B3" s="17"/>
      <c r="C3" s="17" t="s">
        <v>6</v>
      </c>
      <c r="D3" s="17"/>
      <c r="E3" s="17"/>
      <c r="F3" s="17"/>
      <c r="G3" s="17"/>
      <c r="H3" s="48">
        <f>SUM(I9:I27)-I14-I16-I17-I18-I19-I22</f>
        <v>0</v>
      </c>
      <c r="I3" s="48"/>
    </row>
    <row r="4" spans="1:9" ht="13.5">
      <c r="A4" s="18"/>
      <c r="B4" s="18"/>
      <c r="C4" s="18"/>
      <c r="D4" s="18"/>
      <c r="E4" s="19" t="str">
        <f>Főösszesítő!B9</f>
        <v>Építészet</v>
      </c>
      <c r="F4" s="18" t="s">
        <v>7</v>
      </c>
      <c r="G4" s="18"/>
      <c r="H4" s="47">
        <f>SUM(H2:I3)</f>
        <v>0</v>
      </c>
      <c r="I4" s="47"/>
    </row>
    <row r="5" spans="1:9" ht="13.5">
      <c r="A5" s="18"/>
      <c r="B5" s="18"/>
      <c r="C5" s="17" t="s">
        <v>397</v>
      </c>
      <c r="D5" s="17"/>
      <c r="E5" s="17"/>
      <c r="F5" s="17"/>
      <c r="G5" s="17"/>
      <c r="H5" s="48">
        <f>H14+H16+H17+H18+H19+H22</f>
        <v>0</v>
      </c>
      <c r="I5" s="48"/>
    </row>
    <row r="6" spans="1:9" ht="13.5">
      <c r="A6" s="18"/>
      <c r="B6" s="18"/>
      <c r="C6" s="17" t="s">
        <v>398</v>
      </c>
      <c r="D6" s="17"/>
      <c r="E6" s="17"/>
      <c r="F6" s="17"/>
      <c r="G6" s="17"/>
      <c r="H6" s="48">
        <f>I14+I16+I17+I18+I19+I22</f>
        <v>0</v>
      </c>
      <c r="I6" s="48"/>
    </row>
    <row r="7" spans="1:9" ht="13.5">
      <c r="A7" s="18"/>
      <c r="B7" s="18"/>
      <c r="C7" s="18"/>
      <c r="D7" s="18"/>
      <c r="E7" s="19" t="s">
        <v>400</v>
      </c>
      <c r="F7" s="18" t="s">
        <v>7</v>
      </c>
      <c r="G7" s="18"/>
      <c r="H7" s="47">
        <f>SUM(H5:I6)</f>
        <v>0</v>
      </c>
      <c r="I7" s="47"/>
    </row>
    <row r="8" spans="1:9" ht="25.5">
      <c r="A8" s="20" t="s">
        <v>8</v>
      </c>
      <c r="B8" s="20" t="s">
        <v>9</v>
      </c>
      <c r="C8" s="20" t="s">
        <v>10</v>
      </c>
      <c r="D8" s="21" t="s">
        <v>11</v>
      </c>
      <c r="E8" s="21" t="s">
        <v>12</v>
      </c>
      <c r="F8" s="21" t="s">
        <v>13</v>
      </c>
      <c r="G8" s="21" t="s">
        <v>14</v>
      </c>
      <c r="H8" s="21" t="s">
        <v>15</v>
      </c>
      <c r="I8" s="21" t="s">
        <v>16</v>
      </c>
    </row>
    <row r="9" spans="1:9" ht="38.25">
      <c r="A9" s="22">
        <v>1</v>
      </c>
      <c r="B9" s="23" t="s">
        <v>272</v>
      </c>
      <c r="C9" s="23" t="s">
        <v>203</v>
      </c>
      <c r="D9" s="24">
        <v>20</v>
      </c>
      <c r="E9" s="24" t="s">
        <v>35</v>
      </c>
      <c r="F9" s="25"/>
      <c r="G9" s="25"/>
      <c r="H9" s="25">
        <f t="shared" ref="H9:H26" si="0">D9*F9</f>
        <v>0</v>
      </c>
      <c r="I9" s="25">
        <f t="shared" ref="I9:I26" si="1">D9*G9</f>
        <v>0</v>
      </c>
    </row>
    <row r="10" spans="1:9" ht="38.25">
      <c r="A10" s="22">
        <v>2</v>
      </c>
      <c r="B10" s="26" t="s">
        <v>273</v>
      </c>
      <c r="C10" s="23" t="s">
        <v>377</v>
      </c>
      <c r="D10" s="24">
        <v>2</v>
      </c>
      <c r="E10" s="24" t="s">
        <v>18</v>
      </c>
      <c r="F10" s="25"/>
      <c r="G10" s="25"/>
      <c r="H10" s="25">
        <f t="shared" si="0"/>
        <v>0</v>
      </c>
      <c r="I10" s="25">
        <f t="shared" si="1"/>
        <v>0</v>
      </c>
    </row>
    <row r="11" spans="1:9" ht="63.75">
      <c r="A11" s="22">
        <v>3</v>
      </c>
      <c r="B11" s="26" t="s">
        <v>274</v>
      </c>
      <c r="C11" s="23" t="s">
        <v>264</v>
      </c>
      <c r="D11" s="24">
        <v>3</v>
      </c>
      <c r="E11" s="24" t="s">
        <v>194</v>
      </c>
      <c r="F11" s="25"/>
      <c r="G11" s="25"/>
      <c r="H11" s="25">
        <f t="shared" si="0"/>
        <v>0</v>
      </c>
      <c r="I11" s="25">
        <f t="shared" si="1"/>
        <v>0</v>
      </c>
    </row>
    <row r="12" spans="1:9" ht="63.75">
      <c r="A12" s="22">
        <v>4</v>
      </c>
      <c r="B12" s="26" t="s">
        <v>275</v>
      </c>
      <c r="C12" s="23" t="s">
        <v>263</v>
      </c>
      <c r="D12" s="31">
        <v>3</v>
      </c>
      <c r="E12" s="24" t="s">
        <v>18</v>
      </c>
      <c r="F12" s="25"/>
      <c r="G12" s="25"/>
      <c r="H12" s="25">
        <f t="shared" si="0"/>
        <v>0</v>
      </c>
      <c r="I12" s="25">
        <f t="shared" si="1"/>
        <v>0</v>
      </c>
    </row>
    <row r="13" spans="1:9" ht="25.5">
      <c r="A13" s="22">
        <v>5</v>
      </c>
      <c r="B13" s="26" t="s">
        <v>276</v>
      </c>
      <c r="C13" s="23" t="s">
        <v>266</v>
      </c>
      <c r="D13" s="24">
        <v>3</v>
      </c>
      <c r="E13" s="24" t="s">
        <v>18</v>
      </c>
      <c r="F13" s="25"/>
      <c r="G13" s="25"/>
      <c r="H13" s="25">
        <f t="shared" si="0"/>
        <v>0</v>
      </c>
      <c r="I13" s="25">
        <f t="shared" si="1"/>
        <v>0</v>
      </c>
    </row>
    <row r="14" spans="1:9" ht="63.75">
      <c r="A14" s="22">
        <v>6</v>
      </c>
      <c r="B14" s="26" t="s">
        <v>277</v>
      </c>
      <c r="C14" s="23" t="s">
        <v>385</v>
      </c>
      <c r="D14" s="24">
        <v>225</v>
      </c>
      <c r="E14" s="24" t="s">
        <v>35</v>
      </c>
      <c r="F14" s="25"/>
      <c r="G14" s="25"/>
      <c r="H14" s="25">
        <f t="shared" si="0"/>
        <v>0</v>
      </c>
      <c r="I14" s="25">
        <f t="shared" si="1"/>
        <v>0</v>
      </c>
    </row>
    <row r="15" spans="1:9" ht="25.5">
      <c r="A15" s="22">
        <v>7</v>
      </c>
      <c r="B15" s="26" t="s">
        <v>278</v>
      </c>
      <c r="C15" s="23" t="s">
        <v>195</v>
      </c>
      <c r="D15" s="24">
        <v>1</v>
      </c>
      <c r="E15" s="24" t="s">
        <v>196</v>
      </c>
      <c r="F15" s="25"/>
      <c r="G15" s="25"/>
      <c r="H15" s="25">
        <f t="shared" si="0"/>
        <v>0</v>
      </c>
      <c r="I15" s="25">
        <f t="shared" si="1"/>
        <v>0</v>
      </c>
    </row>
    <row r="16" spans="1:9" ht="25.5">
      <c r="A16" s="22">
        <v>8</v>
      </c>
      <c r="B16" s="26" t="s">
        <v>279</v>
      </c>
      <c r="C16" s="23" t="s">
        <v>387</v>
      </c>
      <c r="D16" s="24">
        <v>20</v>
      </c>
      <c r="E16" s="24" t="s">
        <v>35</v>
      </c>
      <c r="F16" s="25"/>
      <c r="G16" s="25"/>
      <c r="H16" s="25">
        <f t="shared" si="0"/>
        <v>0</v>
      </c>
      <c r="I16" s="25">
        <f t="shared" si="1"/>
        <v>0</v>
      </c>
    </row>
    <row r="17" spans="1:9" ht="51">
      <c r="A17" s="22">
        <v>9</v>
      </c>
      <c r="B17" s="26" t="s">
        <v>280</v>
      </c>
      <c r="C17" s="23" t="s">
        <v>384</v>
      </c>
      <c r="D17" s="24">
        <v>1</v>
      </c>
      <c r="E17" s="24" t="s">
        <v>196</v>
      </c>
      <c r="F17" s="25"/>
      <c r="G17" s="25"/>
      <c r="H17" s="25">
        <f t="shared" si="0"/>
        <v>0</v>
      </c>
      <c r="I17" s="25">
        <f t="shared" si="1"/>
        <v>0</v>
      </c>
    </row>
    <row r="18" spans="1:9" ht="76.5">
      <c r="A18" s="22">
        <v>10</v>
      </c>
      <c r="B18" s="26" t="s">
        <v>281</v>
      </c>
      <c r="C18" s="23" t="s">
        <v>374</v>
      </c>
      <c r="D18" s="24">
        <v>93</v>
      </c>
      <c r="E18" s="24" t="s">
        <v>35</v>
      </c>
      <c r="F18" s="25"/>
      <c r="G18" s="25"/>
      <c r="H18" s="25">
        <f t="shared" si="0"/>
        <v>0</v>
      </c>
      <c r="I18" s="25">
        <f t="shared" si="1"/>
        <v>0</v>
      </c>
    </row>
    <row r="19" spans="1:9" ht="63.75">
      <c r="A19" s="22">
        <v>11</v>
      </c>
      <c r="B19" s="26" t="s">
        <v>282</v>
      </c>
      <c r="C19" s="23" t="s">
        <v>386</v>
      </c>
      <c r="D19" s="24">
        <v>1</v>
      </c>
      <c r="E19" s="24" t="s">
        <v>18</v>
      </c>
      <c r="F19" s="25"/>
      <c r="G19" s="25"/>
      <c r="H19" s="25">
        <f t="shared" si="0"/>
        <v>0</v>
      </c>
      <c r="I19" s="25">
        <f t="shared" si="1"/>
        <v>0</v>
      </c>
    </row>
    <row r="20" spans="1:9" ht="51">
      <c r="A20" s="22">
        <v>12</v>
      </c>
      <c r="B20" s="26" t="s">
        <v>283</v>
      </c>
      <c r="C20" s="23" t="s">
        <v>197</v>
      </c>
      <c r="D20" s="24">
        <v>1</v>
      </c>
      <c r="E20" s="24" t="s">
        <v>198</v>
      </c>
      <c r="F20" s="25"/>
      <c r="G20" s="25"/>
      <c r="H20" s="25">
        <f t="shared" si="0"/>
        <v>0</v>
      </c>
      <c r="I20" s="25">
        <f t="shared" si="1"/>
        <v>0</v>
      </c>
    </row>
    <row r="21" spans="1:9" ht="38.25">
      <c r="A21" s="22">
        <v>13</v>
      </c>
      <c r="B21" s="26" t="s">
        <v>284</v>
      </c>
      <c r="C21" s="23" t="s">
        <v>199</v>
      </c>
      <c r="D21" s="24">
        <v>1</v>
      </c>
      <c r="E21" s="24" t="s">
        <v>198</v>
      </c>
      <c r="F21" s="25"/>
      <c r="G21" s="25"/>
      <c r="H21" s="25">
        <f t="shared" si="0"/>
        <v>0</v>
      </c>
      <c r="I21" s="25">
        <f t="shared" si="1"/>
        <v>0</v>
      </c>
    </row>
    <row r="22" spans="1:9" ht="38.25">
      <c r="A22" s="22">
        <v>14</v>
      </c>
      <c r="B22" s="26" t="s">
        <v>285</v>
      </c>
      <c r="C22" s="30" t="s">
        <v>375</v>
      </c>
      <c r="D22" s="31">
        <v>1</v>
      </c>
      <c r="E22" s="31" t="s">
        <v>198</v>
      </c>
      <c r="F22" s="32"/>
      <c r="G22" s="32"/>
      <c r="H22" s="32">
        <f t="shared" ref="H22:H23" si="2">D22*F22</f>
        <v>0</v>
      </c>
      <c r="I22" s="32">
        <f t="shared" ref="I22:I23" si="3">D22*G22</f>
        <v>0</v>
      </c>
    </row>
    <row r="23" spans="1:9" ht="38.25">
      <c r="A23" s="22">
        <v>15</v>
      </c>
      <c r="B23" s="26" t="s">
        <v>286</v>
      </c>
      <c r="C23" s="30" t="s">
        <v>255</v>
      </c>
      <c r="D23" s="31">
        <v>2</v>
      </c>
      <c r="E23" s="31" t="s">
        <v>18</v>
      </c>
      <c r="F23" s="32"/>
      <c r="G23" s="32"/>
      <c r="H23" s="32">
        <f t="shared" si="2"/>
        <v>0</v>
      </c>
      <c r="I23" s="32">
        <f t="shared" si="3"/>
        <v>0</v>
      </c>
    </row>
    <row r="24" spans="1:9" ht="76.5">
      <c r="A24" s="22">
        <v>16</v>
      </c>
      <c r="B24" s="26" t="s">
        <v>287</v>
      </c>
      <c r="C24" s="27" t="s">
        <v>376</v>
      </c>
      <c r="D24" s="31">
        <v>1</v>
      </c>
      <c r="E24" s="31" t="s">
        <v>196</v>
      </c>
      <c r="F24" s="32"/>
      <c r="G24" s="32"/>
      <c r="H24" s="32">
        <f t="shared" ref="H24" si="4">D24*F24</f>
        <v>0</v>
      </c>
      <c r="I24" s="32">
        <f t="shared" ref="I24" si="5">D24*G24</f>
        <v>0</v>
      </c>
    </row>
    <row r="25" spans="1:9" ht="25.5">
      <c r="A25" s="22">
        <v>17</v>
      </c>
      <c r="B25" s="26" t="s">
        <v>288</v>
      </c>
      <c r="C25" s="30" t="s">
        <v>261</v>
      </c>
      <c r="D25" s="31">
        <v>1</v>
      </c>
      <c r="E25" s="31" t="s">
        <v>198</v>
      </c>
      <c r="F25" s="32"/>
      <c r="G25" s="32"/>
      <c r="H25" s="32">
        <f t="shared" si="0"/>
        <v>0</v>
      </c>
      <c r="I25" s="32">
        <f t="shared" si="1"/>
        <v>0</v>
      </c>
    </row>
    <row r="26" spans="1:9" ht="25.5">
      <c r="A26" s="22">
        <v>18</v>
      </c>
      <c r="B26" s="26" t="s">
        <v>289</v>
      </c>
      <c r="C26" s="30" t="s">
        <v>17</v>
      </c>
      <c r="D26" s="32">
        <v>1</v>
      </c>
      <c r="E26" s="31" t="s">
        <v>18</v>
      </c>
      <c r="F26" s="32"/>
      <c r="G26" s="32"/>
      <c r="H26" s="32">
        <f t="shared" si="0"/>
        <v>0</v>
      </c>
      <c r="I26" s="32">
        <f t="shared" si="1"/>
        <v>0</v>
      </c>
    </row>
    <row r="27" spans="1:9" ht="27.75" customHeight="1">
      <c r="A27" s="22">
        <v>19</v>
      </c>
      <c r="B27" s="26" t="s">
        <v>362</v>
      </c>
      <c r="C27" s="33" t="s">
        <v>265</v>
      </c>
      <c r="D27" s="31">
        <v>1</v>
      </c>
      <c r="E27" s="31" t="s">
        <v>198</v>
      </c>
      <c r="F27" s="32"/>
      <c r="G27" s="32"/>
      <c r="H27" s="32">
        <f>D27*F27</f>
        <v>0</v>
      </c>
      <c r="I27" s="32">
        <f>D27*G27</f>
        <v>0</v>
      </c>
    </row>
  </sheetData>
  <mergeCells count="6">
    <mergeCell ref="H7:I7"/>
    <mergeCell ref="H2:I2"/>
    <mergeCell ref="H3:I3"/>
    <mergeCell ref="H4:I4"/>
    <mergeCell ref="H5:I5"/>
    <mergeCell ref="H6:I6"/>
  </mergeCells>
  <pageMargins left="0.39370078740157483" right="0.39370078740157483" top="0.39370078740157483" bottom="0.55118110236220474" header="0.51181102362204722" footer="0.39370078740157483"/>
  <pageSetup paperSize="9" firstPageNumber="2" fitToHeight="100" orientation="portrait" horizontalDpi="300" verticalDpi="300" r:id="rId1"/>
  <headerFooter>
    <oddFooter>&amp;L&amp;"Times New Roman,Dőlt"&amp;F&amp;R&amp;"Times New Roman,Dőlt"&amp;A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T41"/>
  <sheetViews>
    <sheetView view="pageBreakPreview" zoomScale="130" zoomScaleNormal="100" zoomScaleSheetLayoutView="130" workbookViewId="0">
      <pane ySplit="5" topLeftCell="A6" activePane="bottomLeft" state="frozen"/>
      <selection pane="bottomLeft" activeCell="H3" sqref="H3:I3"/>
    </sheetView>
  </sheetViews>
  <sheetFormatPr defaultRowHeight="12.75"/>
  <cols>
    <col min="1" max="1" width="4.85546875" style="15" customWidth="1"/>
    <col min="2" max="2" width="9.42578125" style="15" customWidth="1"/>
    <col min="3" max="3" width="35.140625" style="15" customWidth="1"/>
    <col min="4" max="4" width="7.85546875" style="15" customWidth="1"/>
    <col min="5" max="5" width="5" style="15" customWidth="1"/>
    <col min="6" max="7" width="8.5703125" style="15" customWidth="1"/>
    <col min="8" max="9" width="8.42578125" style="15" customWidth="1"/>
    <col min="10" max="1008" width="11.5703125" style="15"/>
  </cols>
  <sheetData>
    <row r="1" spans="1:9">
      <c r="A1" s="16" t="str">
        <f>Főösszesítő!$A$2</f>
        <v>SZÉPHŐ Zrt. - Szedreskerti Fűtőmű felújítására - II. ütem</v>
      </c>
      <c r="B1" s="16"/>
      <c r="C1" s="16"/>
      <c r="D1" s="16"/>
      <c r="E1" s="16"/>
      <c r="F1" s="16"/>
      <c r="G1" s="16"/>
      <c r="H1" s="16"/>
      <c r="I1" s="16"/>
    </row>
    <row r="2" spans="1:9">
      <c r="A2" s="17"/>
      <c r="B2" s="17"/>
      <c r="C2" s="17" t="s">
        <v>5</v>
      </c>
      <c r="D2" s="17"/>
      <c r="E2" s="17"/>
      <c r="F2" s="17"/>
      <c r="G2" s="17"/>
      <c r="H2" s="48">
        <f>SUM(H6:H41)</f>
        <v>0</v>
      </c>
      <c r="I2" s="48"/>
    </row>
    <row r="3" spans="1:9">
      <c r="A3" s="17"/>
      <c r="B3" s="17"/>
      <c r="C3" s="17" t="s">
        <v>6</v>
      </c>
      <c r="D3" s="17"/>
      <c r="E3" s="17"/>
      <c r="F3" s="17"/>
      <c r="G3" s="17"/>
      <c r="H3" s="48">
        <f>SUM(I6:I41)</f>
        <v>0</v>
      </c>
      <c r="I3" s="48"/>
    </row>
    <row r="4" spans="1:9" ht="13.5">
      <c r="A4" s="18"/>
      <c r="B4" s="18"/>
      <c r="C4" s="18"/>
      <c r="D4" s="18"/>
      <c r="E4" s="19" t="str">
        <f>Főösszesítő!B10</f>
        <v>Elektromos</v>
      </c>
      <c r="F4" s="18" t="s">
        <v>7</v>
      </c>
      <c r="G4" s="18"/>
      <c r="H4" s="47">
        <f>SUM(H2:H3)</f>
        <v>0</v>
      </c>
      <c r="I4" s="47"/>
    </row>
    <row r="5" spans="1:9" ht="25.5">
      <c r="A5" s="20" t="s">
        <v>8</v>
      </c>
      <c r="B5" s="20" t="s">
        <v>9</v>
      </c>
      <c r="C5" s="20" t="s">
        <v>10</v>
      </c>
      <c r="D5" s="21" t="s">
        <v>11</v>
      </c>
      <c r="E5" s="21" t="s">
        <v>12</v>
      </c>
      <c r="F5" s="21" t="s">
        <v>13</v>
      </c>
      <c r="G5" s="21" t="s">
        <v>14</v>
      </c>
      <c r="H5" s="21" t="s">
        <v>15</v>
      </c>
      <c r="I5" s="21" t="s">
        <v>16</v>
      </c>
    </row>
    <row r="6" spans="1:9" ht="63.75">
      <c r="A6" s="22">
        <v>1</v>
      </c>
      <c r="B6" s="23" t="s">
        <v>307</v>
      </c>
      <c r="C6" s="26" t="s">
        <v>231</v>
      </c>
      <c r="D6" s="24">
        <v>150</v>
      </c>
      <c r="E6" s="24" t="s">
        <v>204</v>
      </c>
      <c r="F6" s="25"/>
      <c r="G6" s="25"/>
      <c r="H6" s="25">
        <f t="shared" ref="H6:H40" si="0">D6*F6</f>
        <v>0</v>
      </c>
      <c r="I6" s="25">
        <f t="shared" ref="I6:I40" si="1">D6*G6</f>
        <v>0</v>
      </c>
    </row>
    <row r="7" spans="1:9" ht="63.75">
      <c r="A7" s="22">
        <v>2</v>
      </c>
      <c r="B7" s="26" t="s">
        <v>309</v>
      </c>
      <c r="C7" s="23" t="s">
        <v>232</v>
      </c>
      <c r="D7" s="24">
        <v>2</v>
      </c>
      <c r="E7" s="24" t="s">
        <v>18</v>
      </c>
      <c r="F7" s="25"/>
      <c r="G7" s="25"/>
      <c r="H7" s="25">
        <f t="shared" si="0"/>
        <v>0</v>
      </c>
      <c r="I7" s="25">
        <f t="shared" si="1"/>
        <v>0</v>
      </c>
    </row>
    <row r="8" spans="1:9">
      <c r="A8" s="22">
        <v>3</v>
      </c>
      <c r="B8" s="26" t="s">
        <v>310</v>
      </c>
      <c r="C8" s="23" t="s">
        <v>225</v>
      </c>
      <c r="D8" s="24">
        <v>1</v>
      </c>
      <c r="E8" s="24" t="s">
        <v>18</v>
      </c>
      <c r="F8" s="25"/>
      <c r="G8" s="25"/>
      <c r="H8" s="25">
        <f t="shared" si="0"/>
        <v>0</v>
      </c>
      <c r="I8" s="25">
        <f t="shared" si="1"/>
        <v>0</v>
      </c>
    </row>
    <row r="9" spans="1:9" ht="76.5">
      <c r="A9" s="22">
        <v>4</v>
      </c>
      <c r="B9" s="26" t="s">
        <v>308</v>
      </c>
      <c r="C9" s="23" t="s">
        <v>233</v>
      </c>
      <c r="D9" s="24">
        <v>30</v>
      </c>
      <c r="E9" s="24" t="s">
        <v>205</v>
      </c>
      <c r="F9" s="25"/>
      <c r="G9" s="25"/>
      <c r="H9" s="25">
        <f t="shared" si="0"/>
        <v>0</v>
      </c>
      <c r="I9" s="25">
        <f t="shared" si="1"/>
        <v>0</v>
      </c>
    </row>
    <row r="10" spans="1:9" ht="63.75">
      <c r="A10" s="22">
        <v>5</v>
      </c>
      <c r="B10" s="26" t="s">
        <v>311</v>
      </c>
      <c r="C10" s="23" t="s">
        <v>206</v>
      </c>
      <c r="D10" s="24">
        <v>10</v>
      </c>
      <c r="E10" s="24" t="s">
        <v>205</v>
      </c>
      <c r="F10" s="25"/>
      <c r="G10" s="25"/>
      <c r="H10" s="25">
        <f t="shared" si="0"/>
        <v>0</v>
      </c>
      <c r="I10" s="25">
        <f t="shared" si="1"/>
        <v>0</v>
      </c>
    </row>
    <row r="11" spans="1:9" ht="63.75">
      <c r="A11" s="22">
        <v>6</v>
      </c>
      <c r="B11" s="26" t="s">
        <v>312</v>
      </c>
      <c r="C11" s="23" t="s">
        <v>207</v>
      </c>
      <c r="D11" s="24">
        <v>40</v>
      </c>
      <c r="E11" s="24" t="s">
        <v>205</v>
      </c>
      <c r="F11" s="25"/>
      <c r="G11" s="25"/>
      <c r="H11" s="25">
        <f t="shared" si="0"/>
        <v>0</v>
      </c>
      <c r="I11" s="25">
        <f t="shared" si="1"/>
        <v>0</v>
      </c>
    </row>
    <row r="12" spans="1:9" ht="38.25">
      <c r="A12" s="22">
        <v>7</v>
      </c>
      <c r="B12" s="26" t="s">
        <v>313</v>
      </c>
      <c r="C12" s="23" t="s">
        <v>226</v>
      </c>
      <c r="D12" s="24">
        <v>150</v>
      </c>
      <c r="E12" s="24" t="s">
        <v>205</v>
      </c>
      <c r="F12" s="25"/>
      <c r="G12" s="25"/>
      <c r="H12" s="25">
        <f t="shared" si="0"/>
        <v>0</v>
      </c>
      <c r="I12" s="25">
        <f t="shared" si="1"/>
        <v>0</v>
      </c>
    </row>
    <row r="13" spans="1:9" ht="51">
      <c r="A13" s="22">
        <v>8</v>
      </c>
      <c r="B13" s="26" t="s">
        <v>314</v>
      </c>
      <c r="C13" s="23" t="s">
        <v>208</v>
      </c>
      <c r="D13" s="24">
        <v>100</v>
      </c>
      <c r="E13" s="24" t="s">
        <v>205</v>
      </c>
      <c r="F13" s="25"/>
      <c r="G13" s="25"/>
      <c r="H13" s="25">
        <f t="shared" si="0"/>
        <v>0</v>
      </c>
      <c r="I13" s="25">
        <f t="shared" si="1"/>
        <v>0</v>
      </c>
    </row>
    <row r="14" spans="1:9">
      <c r="A14" s="22">
        <v>9</v>
      </c>
      <c r="B14" s="26" t="s">
        <v>315</v>
      </c>
      <c r="C14" s="23" t="s">
        <v>209</v>
      </c>
      <c r="D14" s="24">
        <v>50</v>
      </c>
      <c r="E14" s="24" t="s">
        <v>205</v>
      </c>
      <c r="F14" s="25"/>
      <c r="G14" s="25"/>
      <c r="H14" s="25">
        <f t="shared" si="0"/>
        <v>0</v>
      </c>
      <c r="I14" s="25">
        <f t="shared" si="1"/>
        <v>0</v>
      </c>
    </row>
    <row r="15" spans="1:9" ht="38.25">
      <c r="A15" s="22">
        <v>10</v>
      </c>
      <c r="B15" s="26" t="s">
        <v>316</v>
      </c>
      <c r="C15" s="23" t="s">
        <v>234</v>
      </c>
      <c r="D15" s="24">
        <v>1</v>
      </c>
      <c r="E15" s="24" t="s">
        <v>18</v>
      </c>
      <c r="F15" s="25"/>
      <c r="G15" s="25"/>
      <c r="H15" s="25">
        <f t="shared" si="0"/>
        <v>0</v>
      </c>
      <c r="I15" s="25">
        <f t="shared" si="1"/>
        <v>0</v>
      </c>
    </row>
    <row r="16" spans="1:9">
      <c r="A16" s="22">
        <v>11</v>
      </c>
      <c r="B16" s="26" t="s">
        <v>317</v>
      </c>
      <c r="C16" s="23" t="s">
        <v>210</v>
      </c>
      <c r="D16" s="24">
        <v>1</v>
      </c>
      <c r="E16" s="24" t="s">
        <v>18</v>
      </c>
      <c r="F16" s="25"/>
      <c r="G16" s="25"/>
      <c r="H16" s="25">
        <f t="shared" si="0"/>
        <v>0</v>
      </c>
      <c r="I16" s="25">
        <f t="shared" si="1"/>
        <v>0</v>
      </c>
    </row>
    <row r="17" spans="1:9" ht="51">
      <c r="A17" s="22">
        <v>12</v>
      </c>
      <c r="B17" s="26" t="s">
        <v>318</v>
      </c>
      <c r="C17" s="23" t="s">
        <v>235</v>
      </c>
      <c r="D17" s="24">
        <v>1</v>
      </c>
      <c r="E17" s="24" t="s">
        <v>198</v>
      </c>
      <c r="F17" s="25"/>
      <c r="G17" s="25"/>
      <c r="H17" s="25">
        <f t="shared" si="0"/>
        <v>0</v>
      </c>
      <c r="I17" s="25">
        <f t="shared" si="1"/>
        <v>0</v>
      </c>
    </row>
    <row r="18" spans="1:9" ht="38.25">
      <c r="A18" s="22">
        <v>13</v>
      </c>
      <c r="B18" s="26" t="s">
        <v>319</v>
      </c>
      <c r="C18" s="23" t="s">
        <v>227</v>
      </c>
      <c r="D18" s="24">
        <v>1</v>
      </c>
      <c r="E18" s="24" t="s">
        <v>198</v>
      </c>
      <c r="F18" s="25"/>
      <c r="G18" s="25"/>
      <c r="H18" s="25">
        <f t="shared" si="0"/>
        <v>0</v>
      </c>
      <c r="I18" s="25">
        <f t="shared" si="1"/>
        <v>0</v>
      </c>
    </row>
    <row r="19" spans="1:9" ht="51">
      <c r="A19" s="22">
        <v>14</v>
      </c>
      <c r="B19" s="26" t="s">
        <v>320</v>
      </c>
      <c r="C19" s="23" t="s">
        <v>236</v>
      </c>
      <c r="D19" s="24">
        <v>3</v>
      </c>
      <c r="E19" s="24" t="s">
        <v>18</v>
      </c>
      <c r="F19" s="25"/>
      <c r="G19" s="25"/>
      <c r="H19" s="25">
        <f t="shared" si="0"/>
        <v>0</v>
      </c>
      <c r="I19" s="25">
        <f t="shared" si="1"/>
        <v>0</v>
      </c>
    </row>
    <row r="20" spans="1:9" ht="25.5">
      <c r="A20" s="22">
        <v>15</v>
      </c>
      <c r="B20" s="26" t="s">
        <v>321</v>
      </c>
      <c r="C20" s="23" t="s">
        <v>237</v>
      </c>
      <c r="D20" s="24">
        <v>10</v>
      </c>
      <c r="E20" s="24" t="s">
        <v>18</v>
      </c>
      <c r="F20" s="25"/>
      <c r="G20" s="25"/>
      <c r="H20" s="25">
        <f t="shared" si="0"/>
        <v>0</v>
      </c>
      <c r="I20" s="25">
        <f t="shared" si="1"/>
        <v>0</v>
      </c>
    </row>
    <row r="21" spans="1:9" ht="38.25">
      <c r="A21" s="22">
        <v>16</v>
      </c>
      <c r="B21" s="26" t="s">
        <v>322</v>
      </c>
      <c r="C21" s="23" t="s">
        <v>211</v>
      </c>
      <c r="D21" s="24">
        <v>50</v>
      </c>
      <c r="E21" s="24" t="s">
        <v>18</v>
      </c>
      <c r="F21" s="25"/>
      <c r="G21" s="25"/>
      <c r="H21" s="25">
        <f t="shared" si="0"/>
        <v>0</v>
      </c>
      <c r="I21" s="25">
        <f t="shared" si="1"/>
        <v>0</v>
      </c>
    </row>
    <row r="22" spans="1:9" ht="38.25">
      <c r="A22" s="22">
        <v>17</v>
      </c>
      <c r="B22" s="26" t="s">
        <v>323</v>
      </c>
      <c r="C22" s="23" t="s">
        <v>212</v>
      </c>
      <c r="D22" s="24">
        <v>1</v>
      </c>
      <c r="E22" s="24" t="s">
        <v>198</v>
      </c>
      <c r="F22" s="25"/>
      <c r="G22" s="25"/>
      <c r="H22" s="25">
        <f t="shared" si="0"/>
        <v>0</v>
      </c>
      <c r="I22" s="25">
        <f t="shared" si="1"/>
        <v>0</v>
      </c>
    </row>
    <row r="23" spans="1:9" ht="25.5">
      <c r="A23" s="22">
        <v>18</v>
      </c>
      <c r="B23" s="26" t="s">
        <v>324</v>
      </c>
      <c r="C23" s="23" t="s">
        <v>213</v>
      </c>
      <c r="D23" s="24">
        <v>1</v>
      </c>
      <c r="E23" s="24" t="s">
        <v>198</v>
      </c>
      <c r="F23" s="25"/>
      <c r="G23" s="25"/>
      <c r="H23" s="25">
        <f t="shared" si="0"/>
        <v>0</v>
      </c>
      <c r="I23" s="25">
        <f t="shared" si="1"/>
        <v>0</v>
      </c>
    </row>
    <row r="24" spans="1:9" ht="25.5">
      <c r="A24" s="22">
        <v>19</v>
      </c>
      <c r="B24" s="26" t="s">
        <v>325</v>
      </c>
      <c r="C24" s="23" t="s">
        <v>214</v>
      </c>
      <c r="D24" s="24">
        <v>1</v>
      </c>
      <c r="E24" s="24" t="s">
        <v>198</v>
      </c>
      <c r="F24" s="25"/>
      <c r="G24" s="25"/>
      <c r="H24" s="25">
        <f t="shared" si="0"/>
        <v>0</v>
      </c>
      <c r="I24" s="25">
        <f t="shared" si="1"/>
        <v>0</v>
      </c>
    </row>
    <row r="25" spans="1:9" ht="25.5">
      <c r="A25" s="22">
        <v>20</v>
      </c>
      <c r="B25" s="26" t="s">
        <v>326</v>
      </c>
      <c r="C25" s="23" t="s">
        <v>215</v>
      </c>
      <c r="D25" s="24">
        <v>4</v>
      </c>
      <c r="E25" s="24" t="s">
        <v>18</v>
      </c>
      <c r="F25" s="25"/>
      <c r="G25" s="25"/>
      <c r="H25" s="25">
        <f t="shared" si="0"/>
        <v>0</v>
      </c>
      <c r="I25" s="25">
        <f t="shared" si="1"/>
        <v>0</v>
      </c>
    </row>
    <row r="26" spans="1:9" ht="25.5">
      <c r="A26" s="22">
        <v>21</v>
      </c>
      <c r="B26" s="26" t="s">
        <v>327</v>
      </c>
      <c r="C26" s="23" t="s">
        <v>216</v>
      </c>
      <c r="D26" s="24">
        <v>250</v>
      </c>
      <c r="E26" s="24" t="s">
        <v>205</v>
      </c>
      <c r="F26" s="25"/>
      <c r="G26" s="25"/>
      <c r="H26" s="25">
        <f t="shared" si="0"/>
        <v>0</v>
      </c>
      <c r="I26" s="25">
        <f t="shared" si="1"/>
        <v>0</v>
      </c>
    </row>
    <row r="27" spans="1:9" ht="51">
      <c r="A27" s="22">
        <v>22</v>
      </c>
      <c r="B27" s="26" t="s">
        <v>328</v>
      </c>
      <c r="C27" s="23" t="s">
        <v>238</v>
      </c>
      <c r="D27" s="24">
        <v>6</v>
      </c>
      <c r="E27" s="24" t="s">
        <v>18</v>
      </c>
      <c r="F27" s="25"/>
      <c r="G27" s="25"/>
      <c r="H27" s="25">
        <f t="shared" si="0"/>
        <v>0</v>
      </c>
      <c r="I27" s="25">
        <f t="shared" si="1"/>
        <v>0</v>
      </c>
    </row>
    <row r="28" spans="1:9" ht="38.25">
      <c r="A28" s="22">
        <v>23</v>
      </c>
      <c r="B28" s="26" t="s">
        <v>329</v>
      </c>
      <c r="C28" s="23" t="s">
        <v>217</v>
      </c>
      <c r="D28" s="28">
        <v>2</v>
      </c>
      <c r="E28" s="24" t="s">
        <v>18</v>
      </c>
      <c r="F28" s="25"/>
      <c r="G28" s="25"/>
      <c r="H28" s="25">
        <f t="shared" si="0"/>
        <v>0</v>
      </c>
      <c r="I28" s="25">
        <f t="shared" si="1"/>
        <v>0</v>
      </c>
    </row>
    <row r="29" spans="1:9" ht="38.25">
      <c r="A29" s="22">
        <v>24</v>
      </c>
      <c r="B29" s="26" t="s">
        <v>330</v>
      </c>
      <c r="C29" s="23" t="s">
        <v>218</v>
      </c>
      <c r="D29" s="24">
        <v>200</v>
      </c>
      <c r="E29" s="24" t="s">
        <v>18</v>
      </c>
      <c r="F29" s="25"/>
      <c r="G29" s="25"/>
      <c r="H29" s="25">
        <f t="shared" si="0"/>
        <v>0</v>
      </c>
      <c r="I29" s="25">
        <f t="shared" si="1"/>
        <v>0</v>
      </c>
    </row>
    <row r="30" spans="1:9" ht="25.5">
      <c r="A30" s="22">
        <v>25</v>
      </c>
      <c r="B30" s="26" t="s">
        <v>331</v>
      </c>
      <c r="C30" s="23" t="s">
        <v>219</v>
      </c>
      <c r="D30" s="24">
        <v>11</v>
      </c>
      <c r="E30" s="24" t="s">
        <v>18</v>
      </c>
      <c r="F30" s="25"/>
      <c r="G30" s="25"/>
      <c r="H30" s="25">
        <f t="shared" si="0"/>
        <v>0</v>
      </c>
      <c r="I30" s="25">
        <f t="shared" si="1"/>
        <v>0</v>
      </c>
    </row>
    <row r="31" spans="1:9" ht="25.5">
      <c r="A31" s="22">
        <v>26</v>
      </c>
      <c r="B31" s="26" t="s">
        <v>332</v>
      </c>
      <c r="C31" s="23" t="s">
        <v>220</v>
      </c>
      <c r="D31" s="24">
        <v>120</v>
      </c>
      <c r="E31" s="24" t="s">
        <v>18</v>
      </c>
      <c r="F31" s="25"/>
      <c r="G31" s="25"/>
      <c r="H31" s="25">
        <f t="shared" si="0"/>
        <v>0</v>
      </c>
      <c r="I31" s="25">
        <f t="shared" si="1"/>
        <v>0</v>
      </c>
    </row>
    <row r="32" spans="1:9" ht="25.5">
      <c r="A32" s="22">
        <v>27</v>
      </c>
      <c r="B32" s="26" t="s">
        <v>333</v>
      </c>
      <c r="C32" s="23" t="s">
        <v>228</v>
      </c>
      <c r="D32" s="24">
        <v>1</v>
      </c>
      <c r="E32" s="24" t="s">
        <v>18</v>
      </c>
      <c r="F32" s="25"/>
      <c r="G32" s="25"/>
      <c r="H32" s="25">
        <f t="shared" si="0"/>
        <v>0</v>
      </c>
      <c r="I32" s="25">
        <f t="shared" si="1"/>
        <v>0</v>
      </c>
    </row>
    <row r="33" spans="1:9" ht="25.5">
      <c r="A33" s="22">
        <v>28</v>
      </c>
      <c r="B33" s="26" t="s">
        <v>334</v>
      </c>
      <c r="C33" s="23" t="s">
        <v>229</v>
      </c>
      <c r="D33" s="24">
        <v>11</v>
      </c>
      <c r="E33" s="24" t="s">
        <v>18</v>
      </c>
      <c r="F33" s="25"/>
      <c r="G33" s="25"/>
      <c r="H33" s="25">
        <f t="shared" si="0"/>
        <v>0</v>
      </c>
      <c r="I33" s="25">
        <f t="shared" si="1"/>
        <v>0</v>
      </c>
    </row>
    <row r="34" spans="1:9" ht="25.5">
      <c r="A34" s="22">
        <v>29</v>
      </c>
      <c r="B34" s="26" t="s">
        <v>335</v>
      </c>
      <c r="C34" s="23" t="s">
        <v>230</v>
      </c>
      <c r="D34" s="24">
        <v>7</v>
      </c>
      <c r="E34" s="24" t="s">
        <v>18</v>
      </c>
      <c r="F34" s="25"/>
      <c r="G34" s="25"/>
      <c r="H34" s="25">
        <f t="shared" si="0"/>
        <v>0</v>
      </c>
      <c r="I34" s="25">
        <f t="shared" si="1"/>
        <v>0</v>
      </c>
    </row>
    <row r="35" spans="1:9">
      <c r="A35" s="22">
        <v>30</v>
      </c>
      <c r="B35" s="26" t="s">
        <v>336</v>
      </c>
      <c r="C35" s="23" t="s">
        <v>221</v>
      </c>
      <c r="D35" s="24">
        <v>11</v>
      </c>
      <c r="E35" s="24" t="s">
        <v>18</v>
      </c>
      <c r="F35" s="25"/>
      <c r="G35" s="25"/>
      <c r="H35" s="25">
        <f t="shared" si="0"/>
        <v>0</v>
      </c>
      <c r="I35" s="25">
        <f t="shared" si="1"/>
        <v>0</v>
      </c>
    </row>
    <row r="36" spans="1:9" ht="25.5">
      <c r="A36" s="22">
        <v>31</v>
      </c>
      <c r="B36" s="26" t="s">
        <v>337</v>
      </c>
      <c r="C36" s="23" t="s">
        <v>222</v>
      </c>
      <c r="D36" s="24">
        <v>1</v>
      </c>
      <c r="E36" s="24" t="s">
        <v>198</v>
      </c>
      <c r="F36" s="25"/>
      <c r="G36" s="25"/>
      <c r="H36" s="25">
        <f t="shared" si="0"/>
        <v>0</v>
      </c>
      <c r="I36" s="25">
        <f t="shared" si="1"/>
        <v>0</v>
      </c>
    </row>
    <row r="37" spans="1:9" ht="38.25">
      <c r="A37" s="22">
        <v>32</v>
      </c>
      <c r="B37" s="26" t="s">
        <v>338</v>
      </c>
      <c r="C37" s="23" t="s">
        <v>223</v>
      </c>
      <c r="D37" s="24">
        <v>1</v>
      </c>
      <c r="E37" s="24" t="s">
        <v>198</v>
      </c>
      <c r="F37" s="25"/>
      <c r="G37" s="25"/>
      <c r="H37" s="25">
        <f t="shared" si="0"/>
        <v>0</v>
      </c>
      <c r="I37" s="25">
        <f t="shared" si="1"/>
        <v>0</v>
      </c>
    </row>
    <row r="38" spans="1:9">
      <c r="A38" s="22">
        <v>33</v>
      </c>
      <c r="B38" s="26" t="s">
        <v>339</v>
      </c>
      <c r="C38" s="23" t="s">
        <v>224</v>
      </c>
      <c r="D38" s="24">
        <v>1</v>
      </c>
      <c r="E38" s="24" t="s">
        <v>198</v>
      </c>
      <c r="F38" s="25"/>
      <c r="G38" s="25"/>
      <c r="H38" s="25">
        <f t="shared" si="0"/>
        <v>0</v>
      </c>
      <c r="I38" s="25">
        <f t="shared" si="1"/>
        <v>0</v>
      </c>
    </row>
    <row r="39" spans="1:9">
      <c r="A39" s="22">
        <v>34</v>
      </c>
      <c r="B39" s="26" t="s">
        <v>340</v>
      </c>
      <c r="C39" s="27" t="s">
        <v>393</v>
      </c>
      <c r="D39" s="28">
        <v>1</v>
      </c>
      <c r="E39" s="28" t="s">
        <v>193</v>
      </c>
      <c r="F39" s="29"/>
      <c r="G39" s="29"/>
      <c r="H39" s="29">
        <f t="shared" si="0"/>
        <v>0</v>
      </c>
      <c r="I39" s="29">
        <f t="shared" si="1"/>
        <v>0</v>
      </c>
    </row>
    <row r="40" spans="1:9" ht="25.5">
      <c r="A40" s="22">
        <v>35</v>
      </c>
      <c r="B40" s="26" t="s">
        <v>341</v>
      </c>
      <c r="C40" s="27" t="s">
        <v>17</v>
      </c>
      <c r="D40" s="29">
        <v>1</v>
      </c>
      <c r="E40" s="28" t="s">
        <v>18</v>
      </c>
      <c r="F40" s="29"/>
      <c r="G40" s="29"/>
      <c r="H40" s="29">
        <f t="shared" si="0"/>
        <v>0</v>
      </c>
      <c r="I40" s="29">
        <f t="shared" si="1"/>
        <v>0</v>
      </c>
    </row>
    <row r="41" spans="1:9" ht="38.25">
      <c r="A41" s="22">
        <v>36</v>
      </c>
      <c r="B41" s="26" t="s">
        <v>342</v>
      </c>
      <c r="C41" s="27" t="s">
        <v>265</v>
      </c>
      <c r="D41" s="28">
        <v>1</v>
      </c>
      <c r="E41" s="28" t="s">
        <v>193</v>
      </c>
      <c r="F41" s="29"/>
      <c r="G41" s="29"/>
      <c r="H41" s="29">
        <f t="shared" ref="H41" si="2">D41*F41</f>
        <v>0</v>
      </c>
      <c r="I41" s="29">
        <f t="shared" ref="I41" si="3">D41*G41</f>
        <v>0</v>
      </c>
    </row>
  </sheetData>
  <mergeCells count="3">
    <mergeCell ref="H2:I2"/>
    <mergeCell ref="H3:I3"/>
    <mergeCell ref="H4:I4"/>
  </mergeCells>
  <pageMargins left="0.39370078740157483" right="0.39370078740157483" top="0.39370078740157483" bottom="0.55118110236220474" header="0.51181102362204722" footer="0.39370078740157483"/>
  <pageSetup paperSize="9" firstPageNumber="2" fitToHeight="100" orientation="portrait" horizontalDpi="300" verticalDpi="300" r:id="rId1"/>
  <headerFooter>
    <oddFooter>&amp;L&amp;"Times New Roman,Dőlt"&amp;F&amp;R&amp;"Times New Roman,Dőlt"&amp;A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T23"/>
  <sheetViews>
    <sheetView view="pageBreakPreview" zoomScale="175" zoomScaleNormal="100" zoomScaleSheetLayoutView="175" workbookViewId="0">
      <pane ySplit="5" topLeftCell="A6" activePane="bottomLeft" state="frozen"/>
      <selection pane="bottomLeft" activeCell="H3" sqref="H3:I3"/>
    </sheetView>
  </sheetViews>
  <sheetFormatPr defaultRowHeight="12.75"/>
  <cols>
    <col min="1" max="1" width="4.85546875" style="15" customWidth="1"/>
    <col min="2" max="2" width="9.42578125" style="15" customWidth="1"/>
    <col min="3" max="3" width="35.140625" style="15" customWidth="1"/>
    <col min="4" max="4" width="7.85546875" style="15" customWidth="1"/>
    <col min="5" max="5" width="5" style="15" customWidth="1"/>
    <col min="6" max="7" width="8.5703125" style="15" customWidth="1"/>
    <col min="8" max="9" width="8.42578125" style="15" customWidth="1"/>
    <col min="10" max="1008" width="11.5703125" style="15"/>
  </cols>
  <sheetData>
    <row r="1" spans="1:9">
      <c r="A1" s="16" t="str">
        <f>Főösszesítő!$A$2</f>
        <v>SZÉPHŐ Zrt. - Szedreskerti Fűtőmű felújítására - II. ütem</v>
      </c>
      <c r="B1" s="16"/>
      <c r="C1" s="16"/>
      <c r="D1" s="16"/>
      <c r="E1" s="16"/>
      <c r="F1" s="16"/>
      <c r="G1" s="16"/>
      <c r="H1" s="16"/>
      <c r="I1" s="16"/>
    </row>
    <row r="2" spans="1:9">
      <c r="A2" s="17"/>
      <c r="B2" s="17"/>
      <c r="C2" s="17" t="s">
        <v>5</v>
      </c>
      <c r="D2" s="17"/>
      <c r="E2" s="17"/>
      <c r="F2" s="17"/>
      <c r="G2" s="17"/>
      <c r="H2" s="48">
        <f>SUM(H6:H23)</f>
        <v>0</v>
      </c>
      <c r="I2" s="48"/>
    </row>
    <row r="3" spans="1:9">
      <c r="A3" s="17"/>
      <c r="B3" s="17"/>
      <c r="C3" s="17" t="s">
        <v>6</v>
      </c>
      <c r="D3" s="17"/>
      <c r="E3" s="17"/>
      <c r="F3" s="17"/>
      <c r="G3" s="17"/>
      <c r="H3" s="48">
        <f>SUM(I6:I23)</f>
        <v>0</v>
      </c>
      <c r="I3" s="48"/>
    </row>
    <row r="4" spans="1:9" ht="13.5">
      <c r="A4" s="18"/>
      <c r="B4" s="18"/>
      <c r="C4" s="18"/>
      <c r="D4" s="18"/>
      <c r="E4" s="19" t="str">
        <f>Főösszesítő!B11</f>
        <v>Irányítástechnika</v>
      </c>
      <c r="F4" s="18" t="s">
        <v>7</v>
      </c>
      <c r="G4" s="18"/>
      <c r="H4" s="47">
        <f>SUM(H2:H3)</f>
        <v>0</v>
      </c>
      <c r="I4" s="47"/>
    </row>
    <row r="5" spans="1:9" ht="25.5">
      <c r="A5" s="20" t="s">
        <v>8</v>
      </c>
      <c r="B5" s="20" t="s">
        <v>9</v>
      </c>
      <c r="C5" s="20" t="s">
        <v>10</v>
      </c>
      <c r="D5" s="21" t="s">
        <v>11</v>
      </c>
      <c r="E5" s="21" t="s">
        <v>12</v>
      </c>
      <c r="F5" s="21" t="s">
        <v>13</v>
      </c>
      <c r="G5" s="21" t="s">
        <v>14</v>
      </c>
      <c r="H5" s="21" t="s">
        <v>15</v>
      </c>
      <c r="I5" s="21" t="s">
        <v>16</v>
      </c>
    </row>
    <row r="6" spans="1:9" ht="38.25">
      <c r="A6" s="22">
        <v>1</v>
      </c>
      <c r="B6" s="23" t="s">
        <v>290</v>
      </c>
      <c r="C6" s="23" t="s">
        <v>239</v>
      </c>
      <c r="D6" s="24">
        <v>1</v>
      </c>
      <c r="E6" s="24" t="s">
        <v>240</v>
      </c>
      <c r="F6" s="25"/>
      <c r="G6" s="25"/>
      <c r="H6" s="25">
        <f t="shared" ref="H6:H21" si="0">D6*F6</f>
        <v>0</v>
      </c>
      <c r="I6" s="25">
        <f t="shared" ref="I6:I21" si="1">D6*G6</f>
        <v>0</v>
      </c>
    </row>
    <row r="7" spans="1:9" ht="25.5">
      <c r="A7" s="22">
        <v>2</v>
      </c>
      <c r="B7" s="26" t="s">
        <v>292</v>
      </c>
      <c r="C7" s="23" t="s">
        <v>241</v>
      </c>
      <c r="D7" s="24">
        <v>1</v>
      </c>
      <c r="E7" s="24" t="s">
        <v>240</v>
      </c>
      <c r="F7" s="25"/>
      <c r="G7" s="25"/>
      <c r="H7" s="25">
        <f t="shared" si="0"/>
        <v>0</v>
      </c>
      <c r="I7" s="25">
        <f t="shared" si="1"/>
        <v>0</v>
      </c>
    </row>
    <row r="8" spans="1:9" ht="51">
      <c r="A8" s="22">
        <v>3</v>
      </c>
      <c r="B8" s="26" t="s">
        <v>293</v>
      </c>
      <c r="C8" s="23" t="s">
        <v>392</v>
      </c>
      <c r="D8" s="24">
        <v>1</v>
      </c>
      <c r="E8" s="24" t="s">
        <v>242</v>
      </c>
      <c r="F8" s="25"/>
      <c r="G8" s="25"/>
      <c r="H8" s="25">
        <f t="shared" si="0"/>
        <v>0</v>
      </c>
      <c r="I8" s="25">
        <f t="shared" si="1"/>
        <v>0</v>
      </c>
    </row>
    <row r="9" spans="1:9" ht="38.25">
      <c r="A9" s="22">
        <v>4</v>
      </c>
      <c r="B9" s="26" t="s">
        <v>294</v>
      </c>
      <c r="C9" s="23" t="s">
        <v>243</v>
      </c>
      <c r="D9" s="24">
        <v>1</v>
      </c>
      <c r="E9" s="24" t="s">
        <v>240</v>
      </c>
      <c r="F9" s="25"/>
      <c r="G9" s="25"/>
      <c r="H9" s="25">
        <f t="shared" si="0"/>
        <v>0</v>
      </c>
      <c r="I9" s="25">
        <f t="shared" si="1"/>
        <v>0</v>
      </c>
    </row>
    <row r="10" spans="1:9" ht="63.75">
      <c r="A10" s="22">
        <v>5</v>
      </c>
      <c r="B10" s="26" t="s">
        <v>291</v>
      </c>
      <c r="C10" s="23" t="s">
        <v>244</v>
      </c>
      <c r="D10" s="24">
        <v>1</v>
      </c>
      <c r="E10" s="24" t="s">
        <v>240</v>
      </c>
      <c r="F10" s="25"/>
      <c r="G10" s="25"/>
      <c r="H10" s="25">
        <f t="shared" si="0"/>
        <v>0</v>
      </c>
      <c r="I10" s="25">
        <f t="shared" si="1"/>
        <v>0</v>
      </c>
    </row>
    <row r="11" spans="1:9" ht="38.25">
      <c r="A11" s="22">
        <v>6</v>
      </c>
      <c r="B11" s="26" t="s">
        <v>295</v>
      </c>
      <c r="C11" s="23" t="s">
        <v>245</v>
      </c>
      <c r="D11" s="24">
        <v>1</v>
      </c>
      <c r="E11" s="24" t="s">
        <v>240</v>
      </c>
      <c r="F11" s="25"/>
      <c r="G11" s="25"/>
      <c r="H11" s="25">
        <f t="shared" si="0"/>
        <v>0</v>
      </c>
      <c r="I11" s="25">
        <f t="shared" si="1"/>
        <v>0</v>
      </c>
    </row>
    <row r="12" spans="1:9" ht="280.5">
      <c r="A12" s="22">
        <v>7</v>
      </c>
      <c r="B12" s="26" t="s">
        <v>296</v>
      </c>
      <c r="C12" s="23" t="s">
        <v>246</v>
      </c>
      <c r="D12" s="24">
        <v>1</v>
      </c>
      <c r="E12" s="24" t="s">
        <v>240</v>
      </c>
      <c r="F12" s="25"/>
      <c r="G12" s="25"/>
      <c r="H12" s="25">
        <f t="shared" si="0"/>
        <v>0</v>
      </c>
      <c r="I12" s="25">
        <f t="shared" si="1"/>
        <v>0</v>
      </c>
    </row>
    <row r="13" spans="1:9" ht="25.5">
      <c r="A13" s="22">
        <v>8</v>
      </c>
      <c r="B13" s="26" t="s">
        <v>297</v>
      </c>
      <c r="C13" s="23" t="s">
        <v>247</v>
      </c>
      <c r="D13" s="24">
        <v>2</v>
      </c>
      <c r="E13" s="24" t="s">
        <v>240</v>
      </c>
      <c r="F13" s="25"/>
      <c r="G13" s="25"/>
      <c r="H13" s="25">
        <f t="shared" si="0"/>
        <v>0</v>
      </c>
      <c r="I13" s="25">
        <f t="shared" si="1"/>
        <v>0</v>
      </c>
    </row>
    <row r="14" spans="1:9" ht="63.75">
      <c r="A14" s="22">
        <v>9</v>
      </c>
      <c r="B14" s="26" t="s">
        <v>298</v>
      </c>
      <c r="C14" s="23" t="s">
        <v>248</v>
      </c>
      <c r="D14" s="24">
        <v>2</v>
      </c>
      <c r="E14" s="24" t="s">
        <v>240</v>
      </c>
      <c r="F14" s="25"/>
      <c r="G14" s="25"/>
      <c r="H14" s="25">
        <f t="shared" si="0"/>
        <v>0</v>
      </c>
      <c r="I14" s="25">
        <f t="shared" si="1"/>
        <v>0</v>
      </c>
    </row>
    <row r="15" spans="1:9" ht="76.5">
      <c r="A15" s="22">
        <v>10</v>
      </c>
      <c r="B15" s="26" t="s">
        <v>299</v>
      </c>
      <c r="C15" s="23" t="s">
        <v>249</v>
      </c>
      <c r="D15" s="24">
        <v>1</v>
      </c>
      <c r="E15" s="24" t="s">
        <v>240</v>
      </c>
      <c r="F15" s="25"/>
      <c r="G15" s="25"/>
      <c r="H15" s="25">
        <f t="shared" si="0"/>
        <v>0</v>
      </c>
      <c r="I15" s="25">
        <f t="shared" si="1"/>
        <v>0</v>
      </c>
    </row>
    <row r="16" spans="1:9" ht="25.5">
      <c r="A16" s="22">
        <v>11</v>
      </c>
      <c r="B16" s="26" t="s">
        <v>300</v>
      </c>
      <c r="C16" s="23" t="s">
        <v>250</v>
      </c>
      <c r="D16" s="24">
        <v>1</v>
      </c>
      <c r="E16" s="24" t="s">
        <v>240</v>
      </c>
      <c r="F16" s="25"/>
      <c r="G16" s="25"/>
      <c r="H16" s="25">
        <f t="shared" si="0"/>
        <v>0</v>
      </c>
      <c r="I16" s="25">
        <f t="shared" si="1"/>
        <v>0</v>
      </c>
    </row>
    <row r="17" spans="1:9" ht="25.5">
      <c r="A17" s="22">
        <v>12</v>
      </c>
      <c r="B17" s="26" t="s">
        <v>301</v>
      </c>
      <c r="C17" s="23" t="s">
        <v>251</v>
      </c>
      <c r="D17" s="24">
        <v>2</v>
      </c>
      <c r="E17" s="24" t="s">
        <v>240</v>
      </c>
      <c r="F17" s="25"/>
      <c r="G17" s="25"/>
      <c r="H17" s="25">
        <f t="shared" si="0"/>
        <v>0</v>
      </c>
      <c r="I17" s="25">
        <f t="shared" si="1"/>
        <v>0</v>
      </c>
    </row>
    <row r="18" spans="1:9" ht="38.25">
      <c r="A18" s="22">
        <v>13</v>
      </c>
      <c r="B18" s="26" t="s">
        <v>302</v>
      </c>
      <c r="C18" s="23" t="s">
        <v>252</v>
      </c>
      <c r="D18" s="24">
        <v>1</v>
      </c>
      <c r="E18" s="24" t="s">
        <v>240</v>
      </c>
      <c r="F18" s="25"/>
      <c r="G18" s="25"/>
      <c r="H18" s="25">
        <f t="shared" si="0"/>
        <v>0</v>
      </c>
      <c r="I18" s="25">
        <f t="shared" si="1"/>
        <v>0</v>
      </c>
    </row>
    <row r="19" spans="1:9" ht="38.25">
      <c r="A19" s="22">
        <v>14</v>
      </c>
      <c r="B19" s="26" t="s">
        <v>303</v>
      </c>
      <c r="C19" s="23" t="s">
        <v>253</v>
      </c>
      <c r="D19" s="24">
        <v>1</v>
      </c>
      <c r="E19" s="24" t="s">
        <v>240</v>
      </c>
      <c r="F19" s="25"/>
      <c r="G19" s="25"/>
      <c r="H19" s="25">
        <f t="shared" si="0"/>
        <v>0</v>
      </c>
      <c r="I19" s="25">
        <f t="shared" si="1"/>
        <v>0</v>
      </c>
    </row>
    <row r="20" spans="1:9" ht="51">
      <c r="A20" s="22">
        <v>15</v>
      </c>
      <c r="B20" s="26" t="s">
        <v>304</v>
      </c>
      <c r="C20" s="27" t="s">
        <v>359</v>
      </c>
      <c r="D20" s="24">
        <v>9</v>
      </c>
      <c r="E20" s="24" t="s">
        <v>18</v>
      </c>
      <c r="F20" s="25"/>
      <c r="G20" s="25"/>
      <c r="H20" s="25">
        <f t="shared" si="0"/>
        <v>0</v>
      </c>
      <c r="I20" s="25">
        <f t="shared" si="1"/>
        <v>0</v>
      </c>
    </row>
    <row r="21" spans="1:9" ht="25.5">
      <c r="A21" s="22">
        <v>16</v>
      </c>
      <c r="B21" s="26" t="s">
        <v>305</v>
      </c>
      <c r="C21" s="27" t="s">
        <v>17</v>
      </c>
      <c r="D21" s="29">
        <v>1</v>
      </c>
      <c r="E21" s="28" t="s">
        <v>18</v>
      </c>
      <c r="F21" s="29"/>
      <c r="G21" s="29"/>
      <c r="H21" s="29">
        <f t="shared" si="0"/>
        <v>0</v>
      </c>
      <c r="I21" s="29">
        <f t="shared" si="1"/>
        <v>0</v>
      </c>
    </row>
    <row r="22" spans="1:9">
      <c r="A22" s="22">
        <v>17</v>
      </c>
      <c r="B22" s="26" t="s">
        <v>306</v>
      </c>
      <c r="C22" s="27" t="s">
        <v>394</v>
      </c>
      <c r="D22" s="29">
        <v>1</v>
      </c>
      <c r="E22" s="28" t="s">
        <v>18</v>
      </c>
      <c r="F22" s="29"/>
      <c r="G22" s="29"/>
      <c r="H22" s="29">
        <f t="shared" ref="H22" si="2">D22*F22</f>
        <v>0</v>
      </c>
      <c r="I22" s="29">
        <f t="shared" ref="I22" si="3">D22*G22</f>
        <v>0</v>
      </c>
    </row>
    <row r="23" spans="1:9" ht="25.5">
      <c r="A23" s="22">
        <v>18</v>
      </c>
      <c r="B23" s="26" t="s">
        <v>395</v>
      </c>
      <c r="C23" s="23" t="s">
        <v>192</v>
      </c>
      <c r="D23" s="24">
        <v>1</v>
      </c>
      <c r="E23" s="24" t="s">
        <v>240</v>
      </c>
      <c r="F23" s="25"/>
      <c r="G23" s="25"/>
      <c r="H23" s="25">
        <f>D23*F23</f>
        <v>0</v>
      </c>
      <c r="I23" s="25">
        <f>D23*G23</f>
        <v>0</v>
      </c>
    </row>
  </sheetData>
  <mergeCells count="3">
    <mergeCell ref="H2:I2"/>
    <mergeCell ref="H3:I3"/>
    <mergeCell ref="H4:I4"/>
  </mergeCells>
  <pageMargins left="0.39370078740157483" right="0.39370078740157483" top="0.39370078740157483" bottom="0.55118110236220474" header="0.51181102362204722" footer="0.39370078740157483"/>
  <pageSetup paperSize="9" firstPageNumber="2" fitToHeight="100" orientation="portrait" horizontalDpi="300" verticalDpi="300" r:id="rId1"/>
  <headerFooter>
    <oddFooter>&amp;L&amp;"Times New Roman,Dőlt"&amp;F&amp;R&amp;"Times New Roman,Dőlt"&amp;A     &amp;P/&amp;N</oddFooter>
  </headerFooter>
</worksheet>
</file>

<file path=docProps/app.xml><?xml version="1.0" encoding="utf-8"?>
<Properties xmlns="http://schemas.openxmlformats.org/officeDocument/2006/extended-properties" xmlns:vt="http://schemas.openxmlformats.org/officeDocument/2006/docPropsVTypes">
  <Template>alap</Template>
  <TotalTime>0</TotalTime>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9</vt:i4>
      </vt:variant>
    </vt:vector>
  </HeadingPairs>
  <TitlesOfParts>
    <vt:vector size="14" baseType="lpstr">
      <vt:lpstr>Főösszesítő</vt:lpstr>
      <vt:lpstr>Gépészet</vt:lpstr>
      <vt:lpstr>Építészet</vt:lpstr>
      <vt:lpstr>Elektromos</vt:lpstr>
      <vt:lpstr>Irányítástechnika</vt:lpstr>
      <vt:lpstr>Elektromos!Nyomtatási_cím</vt:lpstr>
      <vt:lpstr>Építészet!Nyomtatási_cím</vt:lpstr>
      <vt:lpstr>Gépészet!Nyomtatási_cím</vt:lpstr>
      <vt:lpstr>Irányítástechnika!Nyomtatási_cím</vt:lpstr>
      <vt:lpstr>Elektromos!Nyomtatási_terület</vt:lpstr>
      <vt:lpstr>Építészet!Nyomtatási_terület</vt:lpstr>
      <vt:lpstr>Főösszesítő!Nyomtatási_terület</vt:lpstr>
      <vt:lpstr>Gépészet!Nyomtatási_terület</vt:lpstr>
      <vt:lpstr>Irányítástechnika!Nyomtatási_terület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alap</dc:title>
  <dc:subject/>
  <dc:creator>Telek László</dc:creator>
  <dc:description/>
  <cp:lastModifiedBy>Papp Erzsébet</cp:lastModifiedBy>
  <cp:revision>1</cp:revision>
  <cp:lastPrinted>2018-04-16T17:46:50Z</cp:lastPrinted>
  <dcterms:created xsi:type="dcterms:W3CDTF">2017-03-02T07:37:33Z</dcterms:created>
  <dcterms:modified xsi:type="dcterms:W3CDTF">2018-04-16T17:46:59Z</dcterms:modified>
  <dc:language>hu-HU</dc:language>
</cp:coreProperties>
</file>