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0203 - Beszerzés\+ Belső anyagok\IFO TV\"/>
    </mc:Choice>
  </mc:AlternateContent>
  <xr:revisionPtr revIDLastSave="0" documentId="10_ncr:8100000_{7E0985B6-A527-4A5D-86E4-49963D614D94}" xr6:coauthVersionLast="33" xr6:coauthVersionMax="33" xr10:uidLastSave="{00000000-0000-0000-0000-000000000000}"/>
  <bookViews>
    <workbookView xWindow="0" yWindow="0" windowWidth="16170" windowHeight="5970" activeTab="2" xr2:uid="{0423734D-203D-4DFD-932A-D1E9B7D99584}"/>
  </bookViews>
  <sheets>
    <sheet name="2014" sheetId="1" r:id="rId1"/>
    <sheet name="2015" sheetId="2" r:id="rId2"/>
    <sheet name="2016" sheetId="4" r:id="rId3"/>
    <sheet name="2017" sheetId="5" r:id="rId4"/>
    <sheet name="2018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5" l="1"/>
  <c r="H21" i="4"/>
  <c r="H18" i="2"/>
  <c r="H12" i="1"/>
  <c r="H7" i="5"/>
  <c r="H17" i="4"/>
  <c r="H8" i="4"/>
</calcChain>
</file>

<file path=xl/sharedStrings.xml><?xml version="1.0" encoding="utf-8"?>
<sst xmlns="http://schemas.openxmlformats.org/spreadsheetml/2006/main" count="395" uniqueCount="147">
  <si>
    <t>Szerződő fél neve</t>
  </si>
  <si>
    <t>Szerződés tárgya</t>
  </si>
  <si>
    <t>Szerződés kelte</t>
  </si>
  <si>
    <t>Szerződés érvényességének kezdete</t>
  </si>
  <si>
    <t>Szerződés érvényességének vége</t>
  </si>
  <si>
    <t>Kezelési feljegyzések</t>
  </si>
  <si>
    <t>adásvételi szerződés</t>
  </si>
  <si>
    <t>vállalkozási szerződés</t>
  </si>
  <si>
    <t>Bakony u. 6. és Tóvárosi telephelyeken üzemelő 8 db JMS 620 GS_NLC típusú gázmotor karbantartása</t>
  </si>
  <si>
    <t>Bakony u. 6. és Tóvárosi telephelyeken üzemelő 7 db JMS 620 GS_NLC típusú gázmotor karbantartása,gyújtógyertya szállítás</t>
  </si>
  <si>
    <t>Bakony u. 6. telephelyen a BG3 gázmotor 30.000 üzemórás felújítása</t>
  </si>
  <si>
    <t>Földgáz beszerzése 10 db fogyasztási hely vonatkozásában</t>
  </si>
  <si>
    <t>egyéb</t>
  </si>
  <si>
    <t>Vagyonkezelési szerződés a távhőtermelő létesítmények és vagyonelemek működtetésére</t>
  </si>
  <si>
    <t>Székesfehérvári Fűtőerőmű Kft. fa. készleteinek adásvétele</t>
  </si>
  <si>
    <t>Székesfehérvári Fűtőerőmű Kft. fa. 247,88 t fűtőolajának adásvétele</t>
  </si>
  <si>
    <t>Székesfehérvári Fűtőerőmű Kft. fa. széndioxid kvóta adásvétele</t>
  </si>
  <si>
    <t>A hőtermelés és hőszolgáltatás közfeladatainak ellátását közvetlenül nem szolgáló vagyonelemek értékesítése</t>
  </si>
  <si>
    <t>Királysor 1/b. ingatlan költségtakarékos rehabilitációjának és rekultivációjának vizsgálata</t>
  </si>
  <si>
    <t>Döntéselőkészítő tanulmányterv a királysori fűtőerőmű kitelepítésére</t>
  </si>
  <si>
    <t>megbízási szerződés</t>
  </si>
  <si>
    <t>Apport vagyontárgy értékeléséről könyvvizsgálói jelentés elkészítése</t>
  </si>
  <si>
    <t>Bakony u. 6. telephelyen melegvízkazán és füstrendszer beszerzése, beépítése 2015/S 090-162386</t>
  </si>
  <si>
    <t>Bakony u. 6. telephelyen fr. szab. keringető szivattyú telepítésének tervezése, leszállítása, telepítése, üzembe helyezése</t>
  </si>
  <si>
    <t>Bakony u. 6. 1-1 db keringetőszivattyú, hőmennyiségmérő, részáramú szűrő és a Toronysor 1. 1 db részáramú szűrő leszállítása, beépítése, tervezés</t>
  </si>
  <si>
    <t>Bakony u. 6. Melegvíz-kazán valamint füstgáz rendszer és szerelvényeinek beszerzése, beépítése, beüzemelése, továbbá a meglévő kazán korszerűsítése</t>
  </si>
  <si>
    <t>Királysor 1/B. telephelyen 48 m magas önhordó acéllemez kémény gyártása</t>
  </si>
  <si>
    <t>48 m magas önhordó acéllemez kémény visszabontása é a Bakony u. 6. telephelyen történő áthelyezése és felállítása 24 m magasságban</t>
  </si>
  <si>
    <t>DeltaV rendszer (0001-0002-3172) modernizációja és hardver, szoftver fejlesztések</t>
  </si>
  <si>
    <t>A fejlesztés 3 ütemben valósul meg. _x000D_
Support szolgáltatás a rendszer indulásától számított 1 évig.</t>
  </si>
  <si>
    <t>biztosítási szerződés</t>
  </si>
  <si>
    <t>Vagyonbiztosítás (Királysor, Bakony u., Toronysor)_x000D_
kötvényszám: 1010000233</t>
  </si>
  <si>
    <t>Kiráysor 1/B. telephelyen a 49, 5 m falazott ipari kémény javítása</t>
  </si>
  <si>
    <t>Földgáz beszerzése 10 db fogyasztási hely vonatkozásában _x000D_
Szállítási időszak: 2016.10.01-2017.10.10)</t>
  </si>
  <si>
    <t>Kenőanyag (Mysella S5 N 40 ) beszerzésse</t>
  </si>
  <si>
    <t>Földgáz beszerzése 10 db fogyasztási hely vonatkozásában _x000D_
Szállítási időszak: 2017.10.01-2018.10.01)</t>
  </si>
  <si>
    <t>FŐGÁZ Zrt.</t>
  </si>
  <si>
    <t>Kibocsátási egységek azonnali adásvétele (szén-dioxid kvóta)</t>
  </si>
  <si>
    <t>KERETSZERZŐDÉS!</t>
  </si>
  <si>
    <t>7 db JMS 620 GS-NLC típusú gázmotor karbantartása a gyártói gépkönyv szerinti karbantartási tervben meghatározott 2e, 4e, 6e, 20e üzemóránkénti gyakorisággal</t>
  </si>
  <si>
    <t>Királysor 1/b. 5000 m3-es vagyonkezelt tartály tisttítása és a keletkezett veszélyes hulladék elszállítása</t>
  </si>
  <si>
    <t>Vagyonbiztosítás (Bakony u. 6., Toronysor, Királysor 1/B) az QBE bizt. helyett</t>
  </si>
  <si>
    <t>Bakony u. 6. 1 db 60 m és 1 db 90 m mélységű mélykút kivitelezése és próbaszivattyúzása</t>
  </si>
  <si>
    <t>Bakony u. 6. telephelyen 3 db Tranter motorhűtő hőcserélő javítása</t>
  </si>
  <si>
    <t>közüzemi szerződés</t>
  </si>
  <si>
    <t>Profilos és távleolvasott elszámolási alapú felhasználási helyek villamos energia ellátása</t>
  </si>
  <si>
    <t>Profilos és távleolvasott elszámolási alapú felhasználási helyek villamos energia ellátása (332 db fogyasztási hely)</t>
  </si>
  <si>
    <t>Villamosenergia beszerzés 2018-as évre vonatkozóan</t>
  </si>
  <si>
    <t>Bakony u. 6. Fűtőerőműnél létesítendő épületek, tartálypark tervezési feladatai</t>
  </si>
  <si>
    <t>Sorszám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</si>
  <si>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</si>
  <si>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</si>
  <si>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</si>
  <si>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</si>
  <si>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</si>
  <si>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</si>
  <si>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</si>
  <si>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</si>
  <si>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</si>
  <si>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</si>
  <si>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</si>
  <si>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</si>
  <si>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</si>
  <si>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</si>
  <si>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</si>
  <si>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Szerződés típusa</t>
  </si>
  <si>
    <t>ORBICO Hungary Szolgáltató és Kereskedelmi Kft.</t>
  </si>
  <si>
    <t>POWER SZERVIZ Tervező, Kivitelező, Beruházó és Energetikai Szolgáltató Kft. FT</t>
  </si>
  <si>
    <t>Székesfehérvár Megyei Jogú Város Önkormányzata</t>
  </si>
  <si>
    <t>Keretszerződés!</t>
  </si>
  <si>
    <t>Magyar Telekom</t>
  </si>
  <si>
    <t>New Konstruktív Épületgépészeti, Kereskedelmi és Szolgáltató Korlátolt Felelősségű Társaság</t>
  </si>
  <si>
    <t>ENERGO PROMPT Mérnökiroda Korlátolt Felelősségű Társaság</t>
  </si>
  <si>
    <t>Emerson Process Management Irányítástechnikai Korlátolt Felelősségű Társaság</t>
  </si>
  <si>
    <t>QBE Insurance Limited Mo. Fióktelep</t>
  </si>
  <si>
    <t>V-BAU Épitőipari Korlátolt Felelősségű Társaság</t>
  </si>
  <si>
    <t>FABO Kereskedelmi és Szolgáltató Kft.</t>
  </si>
  <si>
    <t xml:space="preserve">Keretszerződés!_x000D_
Vállalkozói díj évente felülvizsgálatra kerül. </t>
  </si>
  <si>
    <t>Királysor 1/B. és Bakony u. 6. szám alatti telephelyen üzemelő 68 db AUMA típusú hajtómű karbantartása</t>
  </si>
  <si>
    <t xml:space="preserve"> E2 Hungary Energiakereskedelmi és Szolgáltató ZRT</t>
  </si>
  <si>
    <t xml:space="preserve"> E.ON Energiakereskedelmi Kft.</t>
  </si>
  <si>
    <t>E2 Hungary Energiakereskedelmi és Szolgáltató ZRT</t>
  </si>
  <si>
    <t>Vertis Környezetvédelmi Pénzügyi Zártkörűen Működő Részvénytársaság</t>
  </si>
  <si>
    <t xml:space="preserve">Greenergy-Service Karbantartó Korlátolt Felelősségű Társaság </t>
  </si>
  <si>
    <t>REÁL-ENERGO Mérnökiroda és Szolgáltató Kft.</t>
  </si>
  <si>
    <t>FEJÉRVÍZ ZRT</t>
  </si>
  <si>
    <t>Bakony u. 6. telephelyen 1 db Tranter motorhűtő hőcserélő javítása</t>
  </si>
  <si>
    <t>Bakony u. 6.  telephelyen 3 db Tranter motorhűtő hőcserélő javítása</t>
  </si>
  <si>
    <t>Királysor 1/A. telephelyen 105m kémény állagmegóvási munkái</t>
  </si>
  <si>
    <t>KORSZOLG Korrózióvédelmi Szolg. Kft.</t>
  </si>
  <si>
    <t>A gázmotor gyártó által előírt 2000 üzemórás karbantartásának és ahhoz szükséges, gépkönyv szerinti</t>
  </si>
  <si>
    <t>alkatrészek biztosításának vállalkozói díja: 183.000 Ft/ gázmotor / alkalom,</t>
  </si>
  <si>
    <t xml:space="preserve">A gázmotor gyártó által előírt 4000 üzemórás karbantartásának és ahhoz szükséges, gépkönyv szerinti </t>
  </si>
  <si>
    <t xml:space="preserve">alkatrészek biztosításának vállalkozói díja: 429.000 Ft  gázmotor / alkalom, </t>
  </si>
  <si>
    <t xml:space="preserve">A gázmotor gyártó által előírt 6000 üzemórás karbantartásának és ahhoz szükséges, gépkönyv szerinti </t>
  </si>
  <si>
    <t xml:space="preserve"> Rendkívüli javítási feladatok munkadíja: 5.500 Ft/óra/fő </t>
  </si>
  <si>
    <t xml:space="preserve">Rendkívüli hibaelhárítás, javítási  feladatok esetén a kiszállási díj: 28.920 Ft/alkalom </t>
  </si>
  <si>
    <t>Gyújtógyertyák egységára: 57.720 Ft /darab</t>
  </si>
  <si>
    <t xml:space="preserve">A gázmotor gyártó által előírt 2000 üzemórás karbantartásának és ahhoz szükséges, gépkönyv szerinti </t>
  </si>
  <si>
    <t xml:space="preserve">Rendkívüli javítási feladatok munkadíja: 5.500 Ft/óra/fő </t>
  </si>
  <si>
    <t>16.</t>
  </si>
  <si>
    <t>17.</t>
  </si>
  <si>
    <t>18.</t>
  </si>
  <si>
    <t>E.ON Energiakereskedelmi Kft.</t>
  </si>
  <si>
    <t>PLATÁN 96 Kereskedelmi és Szolgáltató Betéti Társaság</t>
  </si>
  <si>
    <t>Colonnade Insurance S.A. Magyarországi Fióktelepe</t>
  </si>
  <si>
    <t>Hydrodrilling Szolgáltató Korlátolt Felelősségű Társaság</t>
  </si>
  <si>
    <t>Hőtechnika-Észak Építő és Kereskedelmi Korlátolt Felelősségű Társaság</t>
  </si>
  <si>
    <t xml:space="preserve">alkatrészek biztosításának vállalkozói díja: 423.000 Ft  gázmotor / alkalom, </t>
  </si>
  <si>
    <t xml:space="preserve">Rendkívüli hibaelhárítás, javítási  feladatok esetén a kiszállási díj: 28.500 Ft/alkalom </t>
  </si>
  <si>
    <t>Bakony u. 6. Fűtőerőmű vízkezelés, kúttechnológia tervezési feladatok</t>
  </si>
  <si>
    <t>Teljesítési határidő: ütemezetten, a kiviteli tervek a megrendelői döntést követő 16. hét.</t>
  </si>
  <si>
    <t>na</t>
  </si>
  <si>
    <t>NÉZ-BAU Építőipari és Szolgáltató Korlátolt Felelősségű Társaság</t>
  </si>
  <si>
    <t>határozatlan idejű</t>
  </si>
  <si>
    <t>alkatrészek biztosításának vállalkozói díja: 189.000Ft/ gázmotor / alkalom,</t>
  </si>
  <si>
    <t xml:space="preserve">alkatrészek biztosításának vállalkozói díja: 2.750.000 Ft  / gázmotor / alkalom, </t>
  </si>
  <si>
    <t>alkatrészek biztosításának vállalkozói díja: 182.900 Ft/ gázmotor / alkalom,</t>
  </si>
  <si>
    <t>Egyéb alkatrészek árengedménye a mindenkori gyártói listaárból: 8,5%</t>
  </si>
  <si>
    <t xml:space="preserve">Rendkívüli hibaelhárítás, javítási  feladatok esetén a kiszállási díj: 29.800 Ft/alkalom </t>
  </si>
  <si>
    <t xml:space="preserve"> Rendkívüli javítási feladatok munkadíja: 6.500 Ft/óra/fő </t>
  </si>
  <si>
    <t xml:space="preserve">Rendkívüli hibaelhárítási, javítási munkákkal összefüggésben </t>
  </si>
  <si>
    <t>a Vállalkozó által vállalt reakcióidő: 4 óra</t>
  </si>
  <si>
    <t>Szerződött összeg (Ft)</t>
  </si>
  <si>
    <t>Ívóvízszolgáltatás és szv.csatorna használat (Királysor 1/B,  Bakony u., Tóvárosi telephelyek)_x000D_</t>
  </si>
  <si>
    <t xml:space="preserve">
20160922-től székhelyváltozás történt (1134 BP. Váci út 17.)</t>
  </si>
  <si>
    <t>Magyar Telekom átruházta a szerződést az E2 Hungary Zrt-re 20160101-től</t>
  </si>
  <si>
    <t xml:space="preserve">Földgáz beszerzése 10 db fogyasztási hely vonatkozásában </t>
  </si>
  <si>
    <t xml:space="preserve">Vagyonbiztosítás (Bakony u. 6., Toronysor, Királysor 1/B) </t>
  </si>
  <si>
    <t>QQBE Insurance Limited Mo. helyett</t>
  </si>
  <si>
    <t>Ívóvízszolgáltatás és szv.csatorna használat (Királysor 1/B,  Bakony u., Tóvárosi telephelyek)</t>
  </si>
  <si>
    <t>A rögzített szolgáltatások ellenértékét Eladó minden év januárjában felülvizsgálni jogosult._x000D_</t>
  </si>
  <si>
    <t>A gázmotor gyártó által előírt 6000 üzemórás karbantartásának és ahhoz szükséges, gépkönyv szerinti alkatrészek biztosításának</t>
  </si>
  <si>
    <t xml:space="preserve">vállalkozói díja: 2.549.000 Ft  / gázmotor / alkalom, </t>
  </si>
  <si>
    <t>A gázmotor gyártó által előírt 20000 üzemórás karbantartásának és ahhoz szükséges, gépkönyv szerinti alkatrészek biztosításának</t>
  </si>
  <si>
    <t xml:space="preserve">vállalkozói díja: 6.802.000 Ft  / gázmotor / alkalom, </t>
  </si>
  <si>
    <t xml:space="preserve">vállalkozói díja: 2.559.000 Ft  / gázmotor / alkalom, </t>
  </si>
  <si>
    <t xml:space="preserve">A gázmotor gyártó által előírt 20000 üzemórás karbantartásának és ahhoz szükséges, gépkönyv szerinti alkatrészek biztosításának </t>
  </si>
  <si>
    <t xml:space="preserve">vállalkozói díja: 5.499.000 Ft  / gázmotor / alkalom, </t>
  </si>
  <si>
    <t xml:space="preserve">Vagyonkezelt elemekre vonatkozó 5 MFt feletti szerződések </t>
  </si>
  <si>
    <t>2018.</t>
  </si>
  <si>
    <t>2017.</t>
  </si>
  <si>
    <t>2014.</t>
  </si>
  <si>
    <t>2015.</t>
  </si>
  <si>
    <t>2016.</t>
  </si>
  <si>
    <t>Kenőanyag (Mysella S5 N 40 ) beszerzése</t>
  </si>
  <si>
    <t>8 db JMS 620 GS-NLC típusú gázmotor karbantartása a gyártói által előírt gyakorisággal (2e, 4e, 6e üzemóránként)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</si>
</sst>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3" fontId="1" fillId="0" borderId="0" xfId="0" applyNumberFormat="1" applyFont="1"/>
    <xf numFmtId="3" fontId="1" fillId="0" borderId="0" xfId="0" applyNumberFormat="1" applyFont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Border="1"/>
    <xf numFmtId="3" fontId="3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14" fontId="0" fillId="0" borderId="1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/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14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4" xfId="0" applyBorder="1"/>
    <xf numFmtId="0" fontId="0" fillId="0" borderId="3" xfId="0" applyBorder="1"/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/>
    <xf numFmtId="0" fontId="0" fillId="0" borderId="5" xfId="0" applyBorder="1" applyAlignment="1">
      <alignment vertical="center"/>
    </xf>
    <xf numFmtId="3" fontId="3" fillId="0" borderId="1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right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3" fontId="3" fillId="0" borderId="4" xfId="0" applyNumberFormat="1" applyFont="1" applyBorder="1" applyAlignment="1">
      <alignment horizontal="left"/>
    </xf>
    <xf numFmtId="3" fontId="3" fillId="0" borderId="3" xfId="0" applyNumberFormat="1" applyFont="1" applyBorder="1" applyAlignment="1">
      <alignment horizontal="left"/>
    </xf>
    <xf numFmtId="14" fontId="0" fillId="0" borderId="1" xfId="0" applyNumberFormat="1" applyBorder="1" applyAlignment="1">
      <alignment horizontal="right" vertical="center"/>
    </xf>
    <xf numFmtId="0" fontId="0" fillId="0" borderId="6" xfId="0" applyBorder="1"/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2" xfId="0" applyBorder="1" applyAlignment="1">
      <alignment wrapText="1"/>
    </xf>
    <xf numFmtId="0" fontId="4" fillId="0" borderId="0" xfId="0" applyFont="1"/>
    <xf numFmtId="0" fontId="4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3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F8494-AF74-4EED-8E1D-8F27524D532B}">
  <sheetPr>
    <pageSetUpPr fitToPage="1"/>
  </sheetPr>
  <dimension ref="A1:I12"/>
  <sheetViews>
    <sheetView workbookViewId="0">
      <pane xSplit="1" topLeftCell="E1" activePane="topRight" state="frozen"/>
      <selection pane="topRight" activeCell="B14" sqref="B14"/>
    </sheetView>
  </sheetViews>
  <sheetFormatPr defaultRowHeight="15" x14ac:dyDescent="0.25"/>
  <cols>
    <col min="1" max="1" width="9.140625" style="12"/>
    <col min="2" max="2" width="22.7109375" customWidth="1"/>
    <col min="3" max="3" width="72.7109375" customWidth="1"/>
    <col min="4" max="4" width="89" customWidth="1"/>
    <col min="5" max="5" width="17.85546875" customWidth="1"/>
    <col min="6" max="6" width="19.140625" customWidth="1"/>
    <col min="7" max="7" width="20.140625" customWidth="1"/>
    <col min="8" max="8" width="16.7109375" style="2" customWidth="1"/>
    <col min="9" max="9" width="61.7109375" customWidth="1"/>
  </cols>
  <sheetData>
    <row r="1" spans="1:9" s="67" customFormat="1" ht="45" customHeight="1" x14ac:dyDescent="0.3">
      <c r="A1" s="70" t="s">
        <v>139</v>
      </c>
      <c r="B1" s="71"/>
      <c r="C1" s="71"/>
      <c r="D1" s="71"/>
      <c r="E1" s="71"/>
      <c r="F1" s="71"/>
      <c r="G1" s="71"/>
      <c r="H1" s="71"/>
      <c r="I1" s="71"/>
    </row>
    <row r="2" spans="1:9" s="67" customFormat="1" ht="20.100000000000001" customHeight="1" x14ac:dyDescent="0.3">
      <c r="A2" s="70" t="s">
        <v>142</v>
      </c>
      <c r="B2" s="71"/>
      <c r="C2" s="71"/>
      <c r="D2" s="71"/>
      <c r="E2" s="71"/>
      <c r="F2" s="71"/>
      <c r="G2" s="71"/>
      <c r="H2" s="71"/>
      <c r="I2" s="71"/>
    </row>
    <row r="3" spans="1:9" s="64" customFormat="1" ht="20.100000000000001" customHeight="1" x14ac:dyDescent="0.3">
      <c r="A3" s="65"/>
      <c r="B3" s="66"/>
      <c r="C3" s="66"/>
      <c r="D3" s="66"/>
      <c r="E3" s="66"/>
      <c r="F3" s="66"/>
      <c r="G3" s="66"/>
      <c r="H3" s="66"/>
      <c r="I3" s="66"/>
    </row>
    <row r="4" spans="1:9" s="42" customFormat="1" ht="45" x14ac:dyDescent="0.25">
      <c r="A4" s="38" t="s">
        <v>49</v>
      </c>
      <c r="B4" s="38" t="s">
        <v>65</v>
      </c>
      <c r="C4" s="39" t="s">
        <v>0</v>
      </c>
      <c r="D4" s="39" t="s">
        <v>1</v>
      </c>
      <c r="E4" s="39" t="s">
        <v>2</v>
      </c>
      <c r="F4" s="39" t="s">
        <v>3</v>
      </c>
      <c r="G4" s="39" t="s">
        <v>4</v>
      </c>
      <c r="H4" s="40" t="s">
        <v>123</v>
      </c>
      <c r="I4" s="41" t="s">
        <v>5</v>
      </c>
    </row>
    <row r="5" spans="1:9" s="1" customFormat="1" ht="30" customHeight="1" x14ac:dyDescent="0.25">
      <c r="A5" s="11" t="s">
        <v>50</v>
      </c>
      <c r="B5" s="5" t="s">
        <v>12</v>
      </c>
      <c r="C5" s="5" t="s">
        <v>68</v>
      </c>
      <c r="D5" s="5" t="s">
        <v>13</v>
      </c>
      <c r="E5" s="6">
        <v>41789</v>
      </c>
      <c r="F5" s="6">
        <v>41821</v>
      </c>
      <c r="G5" s="54" t="s">
        <v>114</v>
      </c>
      <c r="H5" s="7">
        <v>5041096</v>
      </c>
      <c r="I5" s="8"/>
    </row>
    <row r="6" spans="1:9" s="1" customFormat="1" ht="30" x14ac:dyDescent="0.25">
      <c r="A6" s="11" t="s">
        <v>51</v>
      </c>
      <c r="B6" s="5" t="s">
        <v>6</v>
      </c>
      <c r="C6" s="5" t="s">
        <v>66</v>
      </c>
      <c r="D6" s="5" t="s">
        <v>34</v>
      </c>
      <c r="E6" s="6">
        <v>41817</v>
      </c>
      <c r="F6" s="6">
        <v>41821</v>
      </c>
      <c r="G6" s="54" t="s">
        <v>114</v>
      </c>
      <c r="H6" s="7">
        <v>7105147</v>
      </c>
      <c r="I6" s="8" t="s">
        <v>131</v>
      </c>
    </row>
    <row r="7" spans="1:9" s="1" customFormat="1" ht="30" customHeight="1" x14ac:dyDescent="0.25">
      <c r="A7" s="11" t="s">
        <v>52</v>
      </c>
      <c r="B7" s="5" t="s">
        <v>7</v>
      </c>
      <c r="C7" s="5" t="s">
        <v>67</v>
      </c>
      <c r="D7" s="5" t="s">
        <v>8</v>
      </c>
      <c r="E7" s="6">
        <v>41821</v>
      </c>
      <c r="F7" s="6">
        <v>41821</v>
      </c>
      <c r="G7" s="6">
        <v>42124</v>
      </c>
      <c r="H7" s="7">
        <v>10993623</v>
      </c>
      <c r="I7" s="8" t="s">
        <v>69</v>
      </c>
    </row>
    <row r="8" spans="1:9" s="1" customFormat="1" ht="30" customHeight="1" x14ac:dyDescent="0.25">
      <c r="A8" s="11" t="s">
        <v>53</v>
      </c>
      <c r="B8" s="5" t="s">
        <v>6</v>
      </c>
      <c r="C8" s="13" t="s">
        <v>36</v>
      </c>
      <c r="D8" s="5" t="s">
        <v>11</v>
      </c>
      <c r="E8" s="6">
        <v>41802</v>
      </c>
      <c r="F8" s="6">
        <v>41821</v>
      </c>
      <c r="G8" s="6">
        <v>42186</v>
      </c>
      <c r="H8" s="7">
        <v>1257152415</v>
      </c>
      <c r="I8" s="5"/>
    </row>
    <row r="9" spans="1:9" s="1" customFormat="1" ht="30" customHeight="1" x14ac:dyDescent="0.25">
      <c r="A9" s="11" t="s">
        <v>54</v>
      </c>
      <c r="B9" s="5" t="s">
        <v>6</v>
      </c>
      <c r="C9" s="5" t="s">
        <v>68</v>
      </c>
      <c r="D9" s="5" t="s">
        <v>14</v>
      </c>
      <c r="E9" s="6">
        <v>41820</v>
      </c>
      <c r="F9" s="6">
        <v>41820</v>
      </c>
      <c r="G9" s="6">
        <v>41882</v>
      </c>
      <c r="H9" s="7">
        <v>14340983</v>
      </c>
      <c r="I9" s="5"/>
    </row>
    <row r="10" spans="1:9" s="1" customFormat="1" ht="30" customHeight="1" x14ac:dyDescent="0.25">
      <c r="A10" s="11" t="s">
        <v>55</v>
      </c>
      <c r="B10" s="5" t="s">
        <v>6</v>
      </c>
      <c r="C10" s="5" t="s">
        <v>68</v>
      </c>
      <c r="D10" s="5" t="s">
        <v>15</v>
      </c>
      <c r="E10" s="6">
        <v>41820</v>
      </c>
      <c r="F10" s="6">
        <v>41820</v>
      </c>
      <c r="G10" s="6">
        <v>41882</v>
      </c>
      <c r="H10" s="7">
        <v>5790700</v>
      </c>
      <c r="I10" s="5"/>
    </row>
    <row r="11" spans="1:9" s="1" customFormat="1" ht="30" customHeight="1" x14ac:dyDescent="0.25">
      <c r="A11" s="11" t="s">
        <v>56</v>
      </c>
      <c r="B11" s="5" t="s">
        <v>6</v>
      </c>
      <c r="C11" s="5" t="s">
        <v>68</v>
      </c>
      <c r="D11" s="5" t="s">
        <v>16</v>
      </c>
      <c r="E11" s="6">
        <v>41820</v>
      </c>
      <c r="F11" s="6">
        <v>41820</v>
      </c>
      <c r="G11" s="6">
        <v>41882</v>
      </c>
      <c r="H11" s="7">
        <v>13988317</v>
      </c>
      <c r="I11" s="5"/>
    </row>
    <row r="12" spans="1:9" s="1" customFormat="1" ht="30" customHeight="1" x14ac:dyDescent="0.25">
      <c r="A12" s="11" t="s">
        <v>57</v>
      </c>
      <c r="B12" s="5" t="s">
        <v>44</v>
      </c>
      <c r="C12" s="5" t="s">
        <v>85</v>
      </c>
      <c r="D12" s="8" t="s">
        <v>130</v>
      </c>
      <c r="E12" s="6">
        <v>41827</v>
      </c>
      <c r="F12" s="6">
        <v>41821</v>
      </c>
      <c r="G12" s="54" t="s">
        <v>114</v>
      </c>
      <c r="H12" s="10">
        <f>5848387+63272+8903</f>
        <v>5920562</v>
      </c>
      <c r="I12" s="8"/>
    </row>
  </sheetData>
  <mergeCells count="2">
    <mergeCell ref="A1:I1"/>
    <mergeCell ref="A2:I2"/>
  </mergeCells>
  <pageMargins left="0.7" right="0.7" top="0.75" bottom="0.75" header="0.3" footer="0.3"/>
  <pageSetup paperSize="8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AF846-9BDB-449A-9291-7801F1C81914}">
  <sheetPr>
    <pageSetUpPr fitToPage="1"/>
  </sheetPr>
  <dimension ref="A1:I18"/>
  <sheetViews>
    <sheetView topLeftCell="A10" workbookViewId="0">
      <pane xSplit="1" topLeftCell="E1" activePane="topRight" state="frozen"/>
      <selection pane="topRight" activeCell="B5" sqref="B5:C5"/>
    </sheetView>
  </sheetViews>
  <sheetFormatPr defaultRowHeight="15" x14ac:dyDescent="0.25"/>
  <cols>
    <col min="1" max="1" width="11.7109375" style="12" customWidth="1"/>
    <col min="2" max="2" width="26.28515625" customWidth="1"/>
    <col min="3" max="3" width="84.42578125" customWidth="1"/>
    <col min="4" max="4" width="119.140625" customWidth="1"/>
    <col min="5" max="5" width="10.85546875" customWidth="1"/>
    <col min="6" max="6" width="16.85546875" customWidth="1"/>
    <col min="7" max="7" width="20" customWidth="1"/>
    <col min="8" max="8" width="22.42578125" style="2" customWidth="1"/>
    <col min="9" max="9" width="66.85546875" customWidth="1"/>
  </cols>
  <sheetData>
    <row r="1" spans="1:9" s="67" customFormat="1" ht="45" customHeight="1" x14ac:dyDescent="0.3">
      <c r="A1" s="70" t="s">
        <v>139</v>
      </c>
      <c r="B1" s="71"/>
      <c r="C1" s="71"/>
      <c r="D1" s="71"/>
      <c r="E1" s="71"/>
      <c r="F1" s="71"/>
      <c r="G1" s="71"/>
      <c r="H1" s="71"/>
      <c r="I1" s="71"/>
    </row>
    <row r="2" spans="1:9" s="67" customFormat="1" ht="20.100000000000001" customHeight="1" x14ac:dyDescent="0.3">
      <c r="A2" s="70" t="s">
        <v>143</v>
      </c>
      <c r="B2" s="71"/>
      <c r="C2" s="71"/>
      <c r="D2" s="71"/>
      <c r="E2" s="71"/>
      <c r="F2" s="71"/>
      <c r="G2" s="71"/>
      <c r="H2" s="71"/>
      <c r="I2" s="71"/>
    </row>
    <row r="3" spans="1:9" s="64" customFormat="1" ht="20.100000000000001" customHeight="1" x14ac:dyDescent="0.3">
      <c r="A3" s="65"/>
      <c r="B3" s="66"/>
      <c r="C3" s="66"/>
      <c r="D3" s="66"/>
      <c r="E3" s="66"/>
      <c r="F3" s="66"/>
      <c r="G3" s="66"/>
      <c r="H3" s="66"/>
      <c r="I3" s="66"/>
    </row>
    <row r="4" spans="1:9" s="42" customFormat="1" ht="45" x14ac:dyDescent="0.25">
      <c r="A4" s="38" t="s">
        <v>49</v>
      </c>
      <c r="B4" s="38" t="s">
        <v>65</v>
      </c>
      <c r="C4" s="39" t="s">
        <v>0</v>
      </c>
      <c r="D4" s="39" t="s">
        <v>1</v>
      </c>
      <c r="E4" s="39" t="s">
        <v>2</v>
      </c>
      <c r="F4" s="39" t="s">
        <v>3</v>
      </c>
      <c r="G4" s="39" t="s">
        <v>4</v>
      </c>
      <c r="H4" s="40" t="s">
        <v>123</v>
      </c>
      <c r="I4" s="41" t="s">
        <v>5</v>
      </c>
    </row>
    <row r="5" spans="1:9" s="1" customFormat="1" ht="30" customHeight="1" x14ac:dyDescent="0.25">
      <c r="A5" s="11" t="s">
        <v>50</v>
      </c>
      <c r="B5" s="5" t="s">
        <v>12</v>
      </c>
      <c r="C5" s="5" t="s">
        <v>68</v>
      </c>
      <c r="D5" s="5" t="s">
        <v>13</v>
      </c>
      <c r="E5" s="6">
        <v>41789</v>
      </c>
      <c r="F5" s="6">
        <v>41821</v>
      </c>
      <c r="G5" s="54" t="s">
        <v>114</v>
      </c>
      <c r="H5" s="7">
        <v>10000000</v>
      </c>
      <c r="I5" s="8"/>
    </row>
    <row r="6" spans="1:9" s="1" customFormat="1" ht="45" customHeight="1" x14ac:dyDescent="0.25">
      <c r="A6" s="11" t="s">
        <v>51</v>
      </c>
      <c r="B6" s="5" t="s">
        <v>6</v>
      </c>
      <c r="C6" s="5" t="s">
        <v>66</v>
      </c>
      <c r="D6" s="5" t="s">
        <v>34</v>
      </c>
      <c r="E6" s="6">
        <v>41817</v>
      </c>
      <c r="F6" s="6">
        <v>41821</v>
      </c>
      <c r="G6" s="6" t="s">
        <v>114</v>
      </c>
      <c r="H6" s="7">
        <v>12929727</v>
      </c>
      <c r="I6" s="8" t="s">
        <v>131</v>
      </c>
    </row>
    <row r="7" spans="1:9" s="1" customFormat="1" ht="30" customHeight="1" x14ac:dyDescent="0.25">
      <c r="A7" s="11" t="s">
        <v>52</v>
      </c>
      <c r="B7" s="5" t="s">
        <v>7</v>
      </c>
      <c r="C7" s="5" t="s">
        <v>67</v>
      </c>
      <c r="D7" s="5" t="s">
        <v>9</v>
      </c>
      <c r="E7" s="6">
        <v>42124</v>
      </c>
      <c r="F7" s="6">
        <v>42124</v>
      </c>
      <c r="G7" s="6">
        <v>42490</v>
      </c>
      <c r="H7" s="7">
        <v>119527754</v>
      </c>
      <c r="I7" s="5"/>
    </row>
    <row r="8" spans="1:9" s="1" customFormat="1" ht="30" customHeight="1" x14ac:dyDescent="0.25">
      <c r="A8" s="11" t="s">
        <v>53</v>
      </c>
      <c r="B8" s="5" t="s">
        <v>7</v>
      </c>
      <c r="C8" s="5" t="s">
        <v>67</v>
      </c>
      <c r="D8" s="5" t="s">
        <v>10</v>
      </c>
      <c r="E8" s="6">
        <v>41995</v>
      </c>
      <c r="F8" s="6">
        <v>42002</v>
      </c>
      <c r="G8" s="6">
        <v>42078</v>
      </c>
      <c r="H8" s="7">
        <v>47450914</v>
      </c>
      <c r="I8" s="8"/>
    </row>
    <row r="9" spans="1:9" s="1" customFormat="1" ht="30" customHeight="1" x14ac:dyDescent="0.25">
      <c r="A9" s="11" t="s">
        <v>54</v>
      </c>
      <c r="B9" s="5" t="s">
        <v>6</v>
      </c>
      <c r="C9" s="5" t="s">
        <v>68</v>
      </c>
      <c r="D9" s="5" t="s">
        <v>17</v>
      </c>
      <c r="E9" s="6">
        <v>42129</v>
      </c>
      <c r="F9" s="6">
        <v>42129</v>
      </c>
      <c r="G9" s="6">
        <v>42155</v>
      </c>
      <c r="H9" s="7">
        <v>12454400</v>
      </c>
      <c r="I9" s="5"/>
    </row>
    <row r="10" spans="1:9" s="1" customFormat="1" ht="30" customHeight="1" x14ac:dyDescent="0.25">
      <c r="A10" s="11" t="s">
        <v>55</v>
      </c>
      <c r="B10" s="5" t="s">
        <v>6</v>
      </c>
      <c r="C10" s="13" t="s">
        <v>36</v>
      </c>
      <c r="D10" s="5" t="s">
        <v>11</v>
      </c>
      <c r="E10" s="6">
        <v>41802</v>
      </c>
      <c r="F10" s="6">
        <v>41821</v>
      </c>
      <c r="G10" s="6">
        <v>42186</v>
      </c>
      <c r="H10" s="7">
        <v>1558427954</v>
      </c>
      <c r="I10" s="5"/>
    </row>
    <row r="11" spans="1:9" s="1" customFormat="1" ht="30" customHeight="1" x14ac:dyDescent="0.25">
      <c r="A11" s="11" t="s">
        <v>56</v>
      </c>
      <c r="B11" s="5" t="s">
        <v>6</v>
      </c>
      <c r="C11" s="5" t="s">
        <v>70</v>
      </c>
      <c r="D11" s="5" t="s">
        <v>127</v>
      </c>
      <c r="E11" s="6">
        <v>42144</v>
      </c>
      <c r="F11" s="6">
        <v>42186</v>
      </c>
      <c r="G11" s="6">
        <v>42644</v>
      </c>
      <c r="H11" s="7">
        <v>1145709236</v>
      </c>
      <c r="I11" s="5" t="s">
        <v>126</v>
      </c>
    </row>
    <row r="12" spans="1:9" s="1" customFormat="1" ht="30" customHeight="1" x14ac:dyDescent="0.25">
      <c r="A12" s="11" t="s">
        <v>57</v>
      </c>
      <c r="B12" s="5" t="s">
        <v>6</v>
      </c>
      <c r="C12" s="5" t="s">
        <v>71</v>
      </c>
      <c r="D12" s="5" t="s">
        <v>22</v>
      </c>
      <c r="E12" s="6">
        <v>42205</v>
      </c>
      <c r="F12" s="6">
        <v>42205</v>
      </c>
      <c r="G12" s="6">
        <v>42415</v>
      </c>
      <c r="H12" s="7">
        <v>159894772</v>
      </c>
      <c r="I12" s="5"/>
    </row>
    <row r="13" spans="1:9" s="1" customFormat="1" ht="30" customHeight="1" x14ac:dyDescent="0.25">
      <c r="A13" s="11" t="s">
        <v>58</v>
      </c>
      <c r="B13" s="5" t="s">
        <v>6</v>
      </c>
      <c r="C13" s="5" t="s">
        <v>72</v>
      </c>
      <c r="D13" s="5" t="s">
        <v>26</v>
      </c>
      <c r="E13" s="6">
        <v>42278</v>
      </c>
      <c r="F13" s="6">
        <v>42278</v>
      </c>
      <c r="G13" s="6">
        <v>42437</v>
      </c>
      <c r="H13" s="7">
        <v>36000000</v>
      </c>
      <c r="I13" s="5"/>
    </row>
    <row r="14" spans="1:9" s="1" customFormat="1" ht="30" customHeight="1" x14ac:dyDescent="0.25">
      <c r="A14" s="11" t="s">
        <v>59</v>
      </c>
      <c r="B14" s="5" t="s">
        <v>7</v>
      </c>
      <c r="C14" s="5" t="s">
        <v>73</v>
      </c>
      <c r="D14" s="5" t="s">
        <v>28</v>
      </c>
      <c r="E14" s="6">
        <v>42068</v>
      </c>
      <c r="F14" s="6">
        <v>42068</v>
      </c>
      <c r="G14" s="6">
        <v>42551</v>
      </c>
      <c r="H14" s="7">
        <v>24970000</v>
      </c>
      <c r="I14" s="8" t="s">
        <v>29</v>
      </c>
    </row>
    <row r="15" spans="1:9" s="17" customFormat="1" ht="30" customHeight="1" x14ac:dyDescent="0.25">
      <c r="A15" s="11" t="s">
        <v>60</v>
      </c>
      <c r="B15" s="14" t="s">
        <v>30</v>
      </c>
      <c r="C15" s="14" t="s">
        <v>74</v>
      </c>
      <c r="D15" s="15" t="s">
        <v>31</v>
      </c>
      <c r="E15" s="16">
        <v>41942</v>
      </c>
      <c r="F15" s="16">
        <v>41922</v>
      </c>
      <c r="G15" s="16">
        <v>42587</v>
      </c>
      <c r="H15" s="10">
        <v>9274160</v>
      </c>
      <c r="I15" s="15"/>
    </row>
    <row r="16" spans="1:9" s="1" customFormat="1" ht="30" customHeight="1" x14ac:dyDescent="0.25">
      <c r="A16" s="11" t="s">
        <v>61</v>
      </c>
      <c r="B16" s="5" t="s">
        <v>7</v>
      </c>
      <c r="C16" s="5" t="s">
        <v>75</v>
      </c>
      <c r="D16" s="5" t="s">
        <v>32</v>
      </c>
      <c r="E16" s="6">
        <v>42040</v>
      </c>
      <c r="F16" s="6">
        <v>42064</v>
      </c>
      <c r="G16" s="6">
        <v>42124</v>
      </c>
      <c r="H16" s="7">
        <v>8365895</v>
      </c>
      <c r="I16" s="5"/>
    </row>
    <row r="17" spans="1:9" s="1" customFormat="1" ht="30" customHeight="1" x14ac:dyDescent="0.25">
      <c r="A17" s="11" t="s">
        <v>62</v>
      </c>
      <c r="B17" s="5" t="s">
        <v>7</v>
      </c>
      <c r="C17" s="5" t="s">
        <v>76</v>
      </c>
      <c r="D17" s="5" t="s">
        <v>78</v>
      </c>
      <c r="E17" s="6">
        <v>41821</v>
      </c>
      <c r="F17" s="6">
        <v>41821</v>
      </c>
      <c r="G17" s="54" t="s">
        <v>114</v>
      </c>
      <c r="H17" s="7">
        <v>7519440</v>
      </c>
      <c r="I17" s="8" t="s">
        <v>77</v>
      </c>
    </row>
    <row r="18" spans="1:9" s="18" customFormat="1" ht="30" customHeight="1" x14ac:dyDescent="0.25">
      <c r="A18" s="11" t="s">
        <v>63</v>
      </c>
      <c r="B18" s="5" t="s">
        <v>44</v>
      </c>
      <c r="C18" s="5" t="s">
        <v>85</v>
      </c>
      <c r="D18" s="8" t="s">
        <v>130</v>
      </c>
      <c r="E18" s="6">
        <v>41831</v>
      </c>
      <c r="F18" s="6">
        <v>41821</v>
      </c>
      <c r="G18" s="54" t="s">
        <v>114</v>
      </c>
      <c r="H18" s="7">
        <f>6246944+3856453</f>
        <v>10103397</v>
      </c>
      <c r="I18" s="8"/>
    </row>
  </sheetData>
  <mergeCells count="2">
    <mergeCell ref="A1:I1"/>
    <mergeCell ref="A2:I2"/>
  </mergeCells>
  <pageMargins left="0.7" right="0.7" top="0.75" bottom="0.75" header="0.3" footer="0.3"/>
  <pageSetup paperSize="8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478A9-86CF-4408-83A2-EC0A94B28CF0}">
  <sheetPr>
    <pageSetUpPr fitToPage="1"/>
  </sheetPr>
  <dimension ref="A1:I32"/>
  <sheetViews>
    <sheetView tabSelected="1" workbookViewId="0">
      <pane xSplit="1" ySplit="4" topLeftCell="E5" activePane="bottomRight" state="frozen"/>
      <selection pane="topRight" activeCell="B1" sqref="B1"/>
      <selection pane="bottomLeft" activeCell="A2" sqref="A2"/>
      <selection pane="bottomRight" activeCell="I10" sqref="I10"/>
    </sheetView>
  </sheetViews>
  <sheetFormatPr defaultRowHeight="15" x14ac:dyDescent="0.25"/>
  <cols>
    <col min="1" max="1" width="12.140625" style="12" customWidth="1"/>
    <col min="2" max="2" width="21" customWidth="1"/>
    <col min="3" max="3" width="84.7109375" customWidth="1"/>
    <col min="4" max="4" width="109.5703125" customWidth="1"/>
    <col min="5" max="5" width="11.7109375" customWidth="1"/>
    <col min="6" max="6" width="17.7109375" customWidth="1"/>
    <col min="7" max="7" width="19.28515625" customWidth="1"/>
    <col min="8" max="8" width="60.28515625" style="3" customWidth="1"/>
    <col min="9" max="9" width="65.42578125" customWidth="1"/>
  </cols>
  <sheetData>
    <row r="1" spans="1:9" s="67" customFormat="1" ht="45" customHeight="1" x14ac:dyDescent="0.3">
      <c r="A1" s="70" t="s">
        <v>139</v>
      </c>
      <c r="B1" s="71"/>
      <c r="C1" s="71"/>
      <c r="D1" s="71"/>
      <c r="E1" s="71"/>
      <c r="F1" s="71"/>
      <c r="G1" s="71"/>
      <c r="H1" s="71"/>
      <c r="I1" s="71"/>
    </row>
    <row r="2" spans="1:9" s="67" customFormat="1" ht="20.100000000000001" customHeight="1" x14ac:dyDescent="0.3">
      <c r="A2" s="70" t="s">
        <v>144</v>
      </c>
      <c r="B2" s="71"/>
      <c r="C2" s="71"/>
      <c r="D2" s="71"/>
      <c r="E2" s="71"/>
      <c r="F2" s="71"/>
      <c r="G2" s="71"/>
      <c r="H2" s="71"/>
      <c r="I2" s="71"/>
    </row>
    <row r="3" spans="1:9" s="64" customFormat="1" ht="20.100000000000001" customHeight="1" x14ac:dyDescent="0.3">
      <c r="A3" s="65"/>
      <c r="B3" s="66"/>
      <c r="C3" s="66"/>
      <c r="D3" s="66"/>
      <c r="E3" s="66"/>
      <c r="F3" s="66"/>
      <c r="G3" s="66"/>
      <c r="H3" s="66"/>
      <c r="I3" s="66"/>
    </row>
    <row r="4" spans="1:9" s="42" customFormat="1" ht="45" x14ac:dyDescent="0.25">
      <c r="A4" s="38" t="s">
        <v>49</v>
      </c>
      <c r="B4" s="38" t="s">
        <v>65</v>
      </c>
      <c r="C4" s="39" t="s">
        <v>0</v>
      </c>
      <c r="D4" s="39" t="s">
        <v>1</v>
      </c>
      <c r="E4" s="39" t="s">
        <v>2</v>
      </c>
      <c r="F4" s="39" t="s">
        <v>3</v>
      </c>
      <c r="G4" s="39" t="s">
        <v>4</v>
      </c>
      <c r="H4" s="40" t="s">
        <v>123</v>
      </c>
      <c r="I4" s="41" t="s">
        <v>5</v>
      </c>
    </row>
    <row r="5" spans="1:9" ht="30" customHeight="1" x14ac:dyDescent="0.25">
      <c r="A5" s="11" t="s">
        <v>50</v>
      </c>
      <c r="B5" s="5" t="s">
        <v>12</v>
      </c>
      <c r="C5" s="5" t="s">
        <v>68</v>
      </c>
      <c r="D5" s="5" t="s">
        <v>13</v>
      </c>
      <c r="E5" s="6">
        <v>41789</v>
      </c>
      <c r="F5" s="6">
        <v>41821</v>
      </c>
      <c r="G5" s="6" t="s">
        <v>114</v>
      </c>
      <c r="H5" s="20">
        <v>10000000</v>
      </c>
      <c r="I5" s="4"/>
    </row>
    <row r="6" spans="1:9" s="1" customFormat="1" ht="45" customHeight="1" x14ac:dyDescent="0.25">
      <c r="A6" s="11" t="s">
        <v>51</v>
      </c>
      <c r="B6" s="5" t="s">
        <v>6</v>
      </c>
      <c r="C6" s="5" t="s">
        <v>66</v>
      </c>
      <c r="D6" s="5" t="s">
        <v>34</v>
      </c>
      <c r="E6" s="6">
        <v>41817</v>
      </c>
      <c r="F6" s="6">
        <v>41821</v>
      </c>
      <c r="G6" s="6" t="s">
        <v>114</v>
      </c>
      <c r="H6" s="21">
        <v>5477234</v>
      </c>
      <c r="I6" s="8" t="s">
        <v>131</v>
      </c>
    </row>
    <row r="7" spans="1:9" s="1" customFormat="1" ht="30" x14ac:dyDescent="0.25">
      <c r="A7" s="11" t="s">
        <v>52</v>
      </c>
      <c r="B7" s="5" t="s">
        <v>6</v>
      </c>
      <c r="C7" s="5" t="s">
        <v>80</v>
      </c>
      <c r="D7" s="5" t="s">
        <v>45</v>
      </c>
      <c r="E7" s="6">
        <v>42278</v>
      </c>
      <c r="F7" s="6">
        <v>42370</v>
      </c>
      <c r="G7" s="6">
        <v>42735</v>
      </c>
      <c r="H7" s="21">
        <v>69498395</v>
      </c>
      <c r="I7" s="4" t="s">
        <v>125</v>
      </c>
    </row>
    <row r="8" spans="1:9" s="1" customFormat="1" ht="30" customHeight="1" x14ac:dyDescent="0.25">
      <c r="A8" s="11" t="s">
        <v>53</v>
      </c>
      <c r="B8" s="5" t="s">
        <v>6</v>
      </c>
      <c r="C8" s="5" t="s">
        <v>79</v>
      </c>
      <c r="D8" s="5" t="s">
        <v>127</v>
      </c>
      <c r="E8" s="6">
        <v>42144</v>
      </c>
      <c r="F8" s="6">
        <v>42186</v>
      </c>
      <c r="G8" s="6">
        <v>42644</v>
      </c>
      <c r="H8" s="73">
        <f>1264673457+578084382</f>
        <v>1842757839</v>
      </c>
      <c r="I8" s="5" t="s">
        <v>126</v>
      </c>
    </row>
    <row r="9" spans="1:9" s="1" customFormat="1" ht="30" customHeight="1" x14ac:dyDescent="0.25">
      <c r="A9" s="11" t="s">
        <v>54</v>
      </c>
      <c r="B9" s="5" t="s">
        <v>6</v>
      </c>
      <c r="C9" s="5" t="s">
        <v>81</v>
      </c>
      <c r="D9" s="8" t="s">
        <v>33</v>
      </c>
      <c r="E9" s="6">
        <v>42545</v>
      </c>
      <c r="F9" s="6">
        <v>42644</v>
      </c>
      <c r="G9" s="6">
        <v>43009</v>
      </c>
      <c r="H9" s="74"/>
      <c r="I9" s="5"/>
    </row>
    <row r="10" spans="1:9" s="1" customFormat="1" ht="30" customHeight="1" x14ac:dyDescent="0.25">
      <c r="A10" s="11" t="s">
        <v>55</v>
      </c>
      <c r="B10" s="5" t="s">
        <v>7</v>
      </c>
      <c r="C10" s="5" t="s">
        <v>71</v>
      </c>
      <c r="D10" s="5" t="s">
        <v>23</v>
      </c>
      <c r="E10" s="6">
        <v>42545</v>
      </c>
      <c r="F10" s="6">
        <v>42545</v>
      </c>
      <c r="G10" s="6">
        <v>42643</v>
      </c>
      <c r="H10" s="21">
        <v>23500000</v>
      </c>
      <c r="I10" s="5"/>
    </row>
    <row r="11" spans="1:9" s="17" customFormat="1" ht="30" customHeight="1" x14ac:dyDescent="0.25">
      <c r="A11" s="11" t="s">
        <v>56</v>
      </c>
      <c r="B11" s="14" t="s">
        <v>30</v>
      </c>
      <c r="C11" s="14" t="s">
        <v>74</v>
      </c>
      <c r="D11" s="15" t="s">
        <v>31</v>
      </c>
      <c r="E11" s="16">
        <v>41942</v>
      </c>
      <c r="F11" s="16">
        <v>41922</v>
      </c>
      <c r="G11" s="16">
        <v>42587</v>
      </c>
      <c r="H11" s="22">
        <v>6351596</v>
      </c>
      <c r="I11" s="15"/>
    </row>
    <row r="12" spans="1:9" s="1" customFormat="1" ht="30" customHeight="1" x14ac:dyDescent="0.25">
      <c r="A12" s="11" t="s">
        <v>57</v>
      </c>
      <c r="B12" s="5" t="s">
        <v>6</v>
      </c>
      <c r="C12" s="5" t="s">
        <v>82</v>
      </c>
      <c r="D12" s="5" t="s">
        <v>37</v>
      </c>
      <c r="E12" s="6">
        <v>42394</v>
      </c>
      <c r="F12" s="6">
        <v>42394</v>
      </c>
      <c r="G12" s="54" t="s">
        <v>114</v>
      </c>
      <c r="H12" s="21">
        <v>60587585</v>
      </c>
      <c r="I12" s="5" t="s">
        <v>38</v>
      </c>
    </row>
    <row r="13" spans="1:9" s="17" customFormat="1" ht="30" customHeight="1" x14ac:dyDescent="0.25">
      <c r="A13" s="11" t="s">
        <v>58</v>
      </c>
      <c r="B13" s="14" t="s">
        <v>7</v>
      </c>
      <c r="C13" s="14" t="s">
        <v>67</v>
      </c>
      <c r="D13" s="14" t="s">
        <v>9</v>
      </c>
      <c r="E13" s="16">
        <v>42124</v>
      </c>
      <c r="F13" s="16">
        <v>42124</v>
      </c>
      <c r="G13" s="16">
        <v>42490</v>
      </c>
      <c r="H13" s="23">
        <v>5499600</v>
      </c>
      <c r="I13" s="14"/>
    </row>
    <row r="14" spans="1:9" s="1" customFormat="1" ht="30" customHeight="1" x14ac:dyDescent="0.25">
      <c r="A14" s="11" t="s">
        <v>59</v>
      </c>
      <c r="B14" s="5" t="s">
        <v>7</v>
      </c>
      <c r="C14" s="5" t="s">
        <v>84</v>
      </c>
      <c r="D14" s="5" t="s">
        <v>19</v>
      </c>
      <c r="E14" s="6">
        <v>42172</v>
      </c>
      <c r="F14" s="6">
        <v>42172</v>
      </c>
      <c r="G14" s="6">
        <v>42398</v>
      </c>
      <c r="H14" s="21">
        <v>8900000</v>
      </c>
      <c r="I14" s="5"/>
    </row>
    <row r="15" spans="1:9" s="1" customFormat="1" ht="30" customHeight="1" x14ac:dyDescent="0.25">
      <c r="A15" s="11" t="s">
        <v>60</v>
      </c>
      <c r="B15" s="5" t="s">
        <v>6</v>
      </c>
      <c r="C15" s="5" t="s">
        <v>71</v>
      </c>
      <c r="D15" s="5" t="s">
        <v>22</v>
      </c>
      <c r="E15" s="6">
        <v>42205</v>
      </c>
      <c r="F15" s="6">
        <v>42205</v>
      </c>
      <c r="G15" s="6">
        <v>42415</v>
      </c>
      <c r="H15" s="21">
        <v>39973693</v>
      </c>
      <c r="I15" s="5"/>
    </row>
    <row r="16" spans="1:9" s="1" customFormat="1" ht="30" customHeight="1" x14ac:dyDescent="0.25">
      <c r="A16" s="11" t="s">
        <v>61</v>
      </c>
      <c r="B16" s="5" t="s">
        <v>6</v>
      </c>
      <c r="C16" s="5" t="s">
        <v>72</v>
      </c>
      <c r="D16" s="5" t="s">
        <v>26</v>
      </c>
      <c r="E16" s="6">
        <v>42278</v>
      </c>
      <c r="F16" s="6">
        <v>42278</v>
      </c>
      <c r="G16" s="6">
        <v>42437</v>
      </c>
      <c r="H16" s="21">
        <v>36000000</v>
      </c>
      <c r="I16" s="5"/>
    </row>
    <row r="17" spans="1:9" s="17" customFormat="1" ht="30" customHeight="1" x14ac:dyDescent="0.25">
      <c r="A17" s="11" t="s">
        <v>62</v>
      </c>
      <c r="B17" s="14" t="s">
        <v>7</v>
      </c>
      <c r="C17" s="14" t="s">
        <v>89</v>
      </c>
      <c r="D17" s="14" t="s">
        <v>43</v>
      </c>
      <c r="E17" s="16">
        <v>42408</v>
      </c>
      <c r="F17" s="16">
        <v>42408</v>
      </c>
      <c r="G17" s="16">
        <v>42460</v>
      </c>
      <c r="H17" s="72">
        <f>3881424+1259960+3881424</f>
        <v>9022808</v>
      </c>
      <c r="I17" s="14"/>
    </row>
    <row r="18" spans="1:9" s="17" customFormat="1" ht="30" customHeight="1" x14ac:dyDescent="0.25">
      <c r="A18" s="11" t="s">
        <v>63</v>
      </c>
      <c r="B18" s="14" t="s">
        <v>7</v>
      </c>
      <c r="C18" s="14" t="s">
        <v>89</v>
      </c>
      <c r="D18" s="14" t="s">
        <v>86</v>
      </c>
      <c r="E18" s="16">
        <v>42597</v>
      </c>
      <c r="F18" s="16">
        <v>42597</v>
      </c>
      <c r="G18" s="16">
        <v>42628</v>
      </c>
      <c r="H18" s="72"/>
      <c r="I18" s="14"/>
    </row>
    <row r="19" spans="1:9" s="17" customFormat="1" ht="30" customHeight="1" x14ac:dyDescent="0.25">
      <c r="A19" s="11" t="s">
        <v>64</v>
      </c>
      <c r="B19" s="14" t="s">
        <v>7</v>
      </c>
      <c r="C19" s="14" t="s">
        <v>89</v>
      </c>
      <c r="D19" s="14" t="s">
        <v>87</v>
      </c>
      <c r="E19" s="16">
        <v>42650</v>
      </c>
      <c r="F19" s="16">
        <v>42650</v>
      </c>
      <c r="G19" s="16">
        <v>42692</v>
      </c>
      <c r="H19" s="72"/>
      <c r="I19" s="14"/>
    </row>
    <row r="20" spans="1:9" s="1" customFormat="1" ht="30" customHeight="1" x14ac:dyDescent="0.25">
      <c r="A20" s="11" t="s">
        <v>100</v>
      </c>
      <c r="B20" s="5" t="s">
        <v>7</v>
      </c>
      <c r="C20" s="5" t="s">
        <v>107</v>
      </c>
      <c r="D20" s="5" t="s">
        <v>88</v>
      </c>
      <c r="E20" s="6">
        <v>42592</v>
      </c>
      <c r="F20" s="6">
        <v>42592</v>
      </c>
      <c r="G20" s="6">
        <v>42658</v>
      </c>
      <c r="H20" s="21">
        <v>9214000</v>
      </c>
      <c r="I20" s="5"/>
    </row>
    <row r="21" spans="1:9" s="1" customFormat="1" ht="30" customHeight="1" x14ac:dyDescent="0.25">
      <c r="A21" s="11" t="s">
        <v>101</v>
      </c>
      <c r="B21" s="5" t="s">
        <v>44</v>
      </c>
      <c r="C21" s="5" t="s">
        <v>85</v>
      </c>
      <c r="D21" s="8" t="s">
        <v>130</v>
      </c>
      <c r="E21" s="6">
        <v>41827</v>
      </c>
      <c r="F21" s="6">
        <v>41821</v>
      </c>
      <c r="G21" s="54" t="s">
        <v>114</v>
      </c>
      <c r="H21" s="21">
        <f>4521758+3916115+92725+88546</f>
        <v>8619144</v>
      </c>
      <c r="I21" s="8"/>
    </row>
    <row r="22" spans="1:9" s="1" customFormat="1" ht="30" x14ac:dyDescent="0.25">
      <c r="A22" s="60" t="s">
        <v>102</v>
      </c>
      <c r="B22" s="32" t="s">
        <v>7</v>
      </c>
      <c r="C22" s="24" t="s">
        <v>83</v>
      </c>
      <c r="D22" s="63" t="s">
        <v>39</v>
      </c>
      <c r="E22" s="25">
        <v>42481</v>
      </c>
      <c r="F22" s="25">
        <v>42491</v>
      </c>
      <c r="G22" s="25">
        <v>42855</v>
      </c>
      <c r="H22" s="26" t="s">
        <v>98</v>
      </c>
      <c r="I22" s="26"/>
    </row>
    <row r="23" spans="1:9" ht="30" x14ac:dyDescent="0.25">
      <c r="A23" s="56"/>
      <c r="B23" s="9"/>
      <c r="C23" s="27"/>
      <c r="D23" s="27"/>
      <c r="E23" s="27"/>
      <c r="F23" s="27"/>
      <c r="G23" s="27"/>
      <c r="H23" s="29" t="s">
        <v>91</v>
      </c>
      <c r="I23" s="27"/>
    </row>
    <row r="24" spans="1:9" ht="30" x14ac:dyDescent="0.25">
      <c r="A24" s="56"/>
      <c r="B24" s="9"/>
      <c r="C24" s="27"/>
      <c r="D24" s="27"/>
      <c r="E24" s="27"/>
      <c r="F24" s="27"/>
      <c r="G24" s="27"/>
      <c r="H24" s="29" t="s">
        <v>92</v>
      </c>
      <c r="I24" s="27"/>
    </row>
    <row r="25" spans="1:9" ht="30" x14ac:dyDescent="0.25">
      <c r="A25" s="56"/>
      <c r="B25" s="9"/>
      <c r="C25" s="27"/>
      <c r="D25" s="27"/>
      <c r="E25" s="27"/>
      <c r="F25" s="27"/>
      <c r="G25" s="27"/>
      <c r="H25" s="29" t="s">
        <v>93</v>
      </c>
      <c r="I25" s="27"/>
    </row>
    <row r="26" spans="1:9" ht="30" x14ac:dyDescent="0.25">
      <c r="A26" s="56"/>
      <c r="B26" s="9"/>
      <c r="C26" s="27"/>
      <c r="D26" s="27"/>
      <c r="E26" s="27"/>
      <c r="F26" s="27"/>
      <c r="G26" s="27"/>
      <c r="H26" s="29" t="s">
        <v>132</v>
      </c>
      <c r="I26" s="27"/>
    </row>
    <row r="27" spans="1:9" x14ac:dyDescent="0.25">
      <c r="A27" s="57"/>
      <c r="B27" s="9"/>
      <c r="C27" s="27"/>
      <c r="D27" s="27"/>
      <c r="E27" s="27"/>
      <c r="F27" s="27"/>
      <c r="G27" s="27"/>
      <c r="H27" s="29" t="s">
        <v>136</v>
      </c>
      <c r="I27" s="27"/>
    </row>
    <row r="28" spans="1:9" ht="30" x14ac:dyDescent="0.25">
      <c r="A28" s="57"/>
      <c r="B28" s="19"/>
      <c r="C28" s="31"/>
      <c r="D28" s="27"/>
      <c r="E28" s="27"/>
      <c r="F28" s="27"/>
      <c r="G28" s="27"/>
      <c r="H28" s="29" t="s">
        <v>137</v>
      </c>
      <c r="I28" s="27"/>
    </row>
    <row r="29" spans="1:9" x14ac:dyDescent="0.25">
      <c r="A29" s="56"/>
      <c r="B29" s="9"/>
      <c r="C29" s="27"/>
      <c r="D29" s="27"/>
      <c r="E29" s="27"/>
      <c r="F29" s="27"/>
      <c r="G29" s="27"/>
      <c r="H29" s="29" t="s">
        <v>138</v>
      </c>
      <c r="I29" s="27"/>
    </row>
    <row r="30" spans="1:9" x14ac:dyDescent="0.25">
      <c r="A30" s="56"/>
      <c r="B30" s="9"/>
      <c r="C30" s="27"/>
      <c r="D30" s="27"/>
      <c r="E30" s="27"/>
      <c r="F30" s="27"/>
      <c r="G30" s="27"/>
      <c r="H30" s="29" t="s">
        <v>99</v>
      </c>
      <c r="I30" s="27"/>
    </row>
    <row r="31" spans="1:9" ht="30" x14ac:dyDescent="0.25">
      <c r="A31" s="56"/>
      <c r="B31" s="9"/>
      <c r="C31" s="27"/>
      <c r="D31" s="27"/>
      <c r="E31" s="27"/>
      <c r="F31" s="27"/>
      <c r="G31" s="27"/>
      <c r="H31" s="29" t="s">
        <v>96</v>
      </c>
      <c r="I31" s="27"/>
    </row>
    <row r="32" spans="1:9" x14ac:dyDescent="0.25">
      <c r="A32" s="58"/>
      <c r="B32" s="55"/>
      <c r="C32" s="28"/>
      <c r="D32" s="28"/>
      <c r="E32" s="28"/>
      <c r="F32" s="28"/>
      <c r="G32" s="28"/>
      <c r="H32" s="30" t="s">
        <v>97</v>
      </c>
      <c r="I32" s="28"/>
    </row>
  </sheetData>
  <mergeCells count="4">
    <mergeCell ref="H17:H19"/>
    <mergeCell ref="H8:H9"/>
    <mergeCell ref="A1:I1"/>
    <mergeCell ref="A2:I2"/>
  </mergeCells>
  <pageMargins left="0.7" right="0.7" top="0.75" bottom="0.75" header="0.3" footer="0.3"/>
  <pageSetup paperSize="8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D9E0C-7FEB-4856-B235-1C8DB89E2831}">
  <sheetPr>
    <pageSetUpPr fitToPage="1"/>
  </sheetPr>
  <dimension ref="A1:I30"/>
  <sheetViews>
    <sheetView workbookViewId="0">
      <pane xSplit="1" ySplit="4" topLeftCell="E17" activePane="bottomRight" state="frozen"/>
      <selection pane="topRight" activeCell="B1" sqref="B1"/>
      <selection pane="bottomLeft" activeCell="A2" sqref="A2"/>
      <selection pane="bottomRight" activeCell="I20" sqref="I20"/>
    </sheetView>
  </sheetViews>
  <sheetFormatPr defaultRowHeight="15" x14ac:dyDescent="0.25"/>
  <cols>
    <col min="1" max="1" width="12.42578125" customWidth="1"/>
    <col min="2" max="2" width="23.140625" customWidth="1"/>
    <col min="3" max="3" width="84.28515625" customWidth="1"/>
    <col min="4" max="4" width="91" customWidth="1"/>
    <col min="5" max="5" width="11.28515625" customWidth="1"/>
    <col min="6" max="6" width="17.28515625" customWidth="1"/>
    <col min="7" max="7" width="18.7109375" customWidth="1"/>
    <col min="8" max="8" width="68.28515625" style="34" customWidth="1"/>
    <col min="9" max="9" width="62.7109375" customWidth="1"/>
  </cols>
  <sheetData>
    <row r="1" spans="1:9" s="67" customFormat="1" ht="45" customHeight="1" x14ac:dyDescent="0.3">
      <c r="A1" s="70" t="s">
        <v>139</v>
      </c>
      <c r="B1" s="71"/>
      <c r="C1" s="71"/>
      <c r="D1" s="71"/>
      <c r="E1" s="71"/>
      <c r="F1" s="71"/>
      <c r="G1" s="71"/>
      <c r="H1" s="71"/>
      <c r="I1" s="71"/>
    </row>
    <row r="2" spans="1:9" s="67" customFormat="1" ht="20.100000000000001" customHeight="1" x14ac:dyDescent="0.3">
      <c r="A2" s="70" t="s">
        <v>141</v>
      </c>
      <c r="B2" s="71"/>
      <c r="C2" s="71"/>
      <c r="D2" s="71"/>
      <c r="E2" s="71"/>
      <c r="F2" s="71"/>
      <c r="G2" s="71"/>
      <c r="H2" s="71"/>
      <c r="I2" s="71"/>
    </row>
    <row r="3" spans="1:9" s="64" customFormat="1" ht="20.100000000000001" customHeight="1" x14ac:dyDescent="0.3">
      <c r="A3" s="65"/>
      <c r="B3" s="66"/>
      <c r="C3" s="66"/>
      <c r="D3" s="66"/>
      <c r="E3" s="66"/>
      <c r="F3" s="66"/>
      <c r="G3" s="66"/>
      <c r="H3" s="66"/>
      <c r="I3" s="66"/>
    </row>
    <row r="4" spans="1:9" s="42" customFormat="1" ht="45" x14ac:dyDescent="0.25">
      <c r="A4" s="38" t="s">
        <v>49</v>
      </c>
      <c r="B4" s="38" t="s">
        <v>65</v>
      </c>
      <c r="C4" s="39" t="s">
        <v>0</v>
      </c>
      <c r="D4" s="39" t="s">
        <v>1</v>
      </c>
      <c r="E4" s="39" t="s">
        <v>2</v>
      </c>
      <c r="F4" s="39" t="s">
        <v>3</v>
      </c>
      <c r="G4" s="39" t="s">
        <v>4</v>
      </c>
      <c r="H4" s="40" t="s">
        <v>123</v>
      </c>
      <c r="I4" s="41" t="s">
        <v>5</v>
      </c>
    </row>
    <row r="5" spans="1:9" s="1" customFormat="1" ht="30" customHeight="1" x14ac:dyDescent="0.25">
      <c r="A5" s="11" t="s">
        <v>50</v>
      </c>
      <c r="B5" s="5" t="s">
        <v>12</v>
      </c>
      <c r="C5" s="5" t="s">
        <v>68</v>
      </c>
      <c r="D5" s="5" t="s">
        <v>13</v>
      </c>
      <c r="E5" s="6">
        <v>41789</v>
      </c>
      <c r="F5" s="6">
        <v>41821</v>
      </c>
      <c r="G5" s="54" t="s">
        <v>114</v>
      </c>
      <c r="H5" s="33">
        <v>10000000</v>
      </c>
      <c r="I5" s="8"/>
    </row>
    <row r="6" spans="1:9" s="1" customFormat="1" ht="45" customHeight="1" x14ac:dyDescent="0.25">
      <c r="A6" s="11" t="s">
        <v>51</v>
      </c>
      <c r="B6" s="5" t="s">
        <v>6</v>
      </c>
      <c r="C6" s="5" t="s">
        <v>66</v>
      </c>
      <c r="D6" s="5" t="s">
        <v>34</v>
      </c>
      <c r="E6" s="6">
        <v>41817</v>
      </c>
      <c r="F6" s="6">
        <v>41821</v>
      </c>
      <c r="G6" s="54" t="s">
        <v>114</v>
      </c>
      <c r="H6" s="33">
        <v>6274515</v>
      </c>
      <c r="I6" s="8" t="s">
        <v>131</v>
      </c>
    </row>
    <row r="7" spans="1:9" s="1" customFormat="1" ht="30" customHeight="1" x14ac:dyDescent="0.25">
      <c r="A7" s="11" t="s">
        <v>52</v>
      </c>
      <c r="B7" s="5" t="s">
        <v>6</v>
      </c>
      <c r="C7" s="5" t="s">
        <v>81</v>
      </c>
      <c r="D7" s="8" t="s">
        <v>33</v>
      </c>
      <c r="E7" s="6">
        <v>42545</v>
      </c>
      <c r="F7" s="6">
        <v>42545</v>
      </c>
      <c r="G7" s="6">
        <v>43009</v>
      </c>
      <c r="H7" s="75">
        <f>1148186503+654231239</f>
        <v>1802417742</v>
      </c>
      <c r="I7" s="5"/>
    </row>
    <row r="8" spans="1:9" s="1" customFormat="1" ht="30" customHeight="1" x14ac:dyDescent="0.25">
      <c r="A8" s="11" t="s">
        <v>53</v>
      </c>
      <c r="B8" s="5" t="s">
        <v>6</v>
      </c>
      <c r="C8" s="5" t="s">
        <v>81</v>
      </c>
      <c r="D8" s="8" t="s">
        <v>35</v>
      </c>
      <c r="E8" s="6">
        <v>42902</v>
      </c>
      <c r="F8" s="6">
        <v>43009</v>
      </c>
      <c r="G8" s="6">
        <v>43374</v>
      </c>
      <c r="H8" s="76"/>
      <c r="I8" s="5"/>
    </row>
    <row r="9" spans="1:9" s="1" customFormat="1" ht="30" customHeight="1" x14ac:dyDescent="0.25">
      <c r="A9" s="11" t="s">
        <v>54</v>
      </c>
      <c r="B9" s="5" t="s">
        <v>6</v>
      </c>
      <c r="C9" s="5" t="s">
        <v>103</v>
      </c>
      <c r="D9" s="5" t="s">
        <v>46</v>
      </c>
      <c r="E9" s="6">
        <v>42650</v>
      </c>
      <c r="F9" s="6">
        <v>42736</v>
      </c>
      <c r="G9" s="6">
        <v>43100</v>
      </c>
      <c r="H9" s="33">
        <v>44151411</v>
      </c>
      <c r="I9" s="5"/>
    </row>
    <row r="10" spans="1:9" s="1" customFormat="1" ht="30" customHeight="1" x14ac:dyDescent="0.25">
      <c r="A10" s="11" t="s">
        <v>55</v>
      </c>
      <c r="B10" s="5" t="s">
        <v>20</v>
      </c>
      <c r="C10" s="5" t="s">
        <v>84</v>
      </c>
      <c r="D10" s="5" t="s">
        <v>21</v>
      </c>
      <c r="E10" s="6">
        <v>42950</v>
      </c>
      <c r="F10" s="6">
        <v>42950</v>
      </c>
      <c r="G10" s="6">
        <v>43008</v>
      </c>
      <c r="H10" s="33">
        <v>13790000</v>
      </c>
      <c r="I10" s="5"/>
    </row>
    <row r="11" spans="1:9" s="1" customFormat="1" ht="30" customHeight="1" x14ac:dyDescent="0.25">
      <c r="A11" s="11" t="s">
        <v>56</v>
      </c>
      <c r="B11" s="5" t="s">
        <v>7</v>
      </c>
      <c r="C11" s="5" t="s">
        <v>71</v>
      </c>
      <c r="D11" s="5" t="s">
        <v>24</v>
      </c>
      <c r="E11" s="6">
        <v>42864</v>
      </c>
      <c r="F11" s="6">
        <v>42864</v>
      </c>
      <c r="G11" s="6">
        <v>43014</v>
      </c>
      <c r="H11" s="33">
        <v>31494400</v>
      </c>
      <c r="I11" s="5"/>
    </row>
    <row r="12" spans="1:9" s="1" customFormat="1" ht="30" customHeight="1" x14ac:dyDescent="0.25">
      <c r="A12" s="11" t="s">
        <v>57</v>
      </c>
      <c r="B12" s="5" t="s">
        <v>7</v>
      </c>
      <c r="C12" s="5" t="s">
        <v>71</v>
      </c>
      <c r="D12" s="5" t="s">
        <v>25</v>
      </c>
      <c r="E12" s="6">
        <v>42874</v>
      </c>
      <c r="F12" s="6">
        <v>42874</v>
      </c>
      <c r="G12" s="6">
        <v>43066</v>
      </c>
      <c r="H12" s="33">
        <v>459191828</v>
      </c>
      <c r="I12" s="5"/>
    </row>
    <row r="13" spans="1:9" s="1" customFormat="1" ht="30" customHeight="1" x14ac:dyDescent="0.25">
      <c r="A13" s="11" t="s">
        <v>58</v>
      </c>
      <c r="B13" s="5" t="s">
        <v>7</v>
      </c>
      <c r="C13" s="5" t="s">
        <v>72</v>
      </c>
      <c r="D13" s="5" t="s">
        <v>27</v>
      </c>
      <c r="E13" s="6">
        <v>42866</v>
      </c>
      <c r="F13" s="6">
        <v>42866</v>
      </c>
      <c r="G13" s="6">
        <v>42993</v>
      </c>
      <c r="H13" s="33">
        <v>24443200</v>
      </c>
      <c r="I13" s="5"/>
    </row>
    <row r="14" spans="1:9" s="1" customFormat="1" ht="30" customHeight="1" x14ac:dyDescent="0.25">
      <c r="A14" s="11" t="s">
        <v>59</v>
      </c>
      <c r="B14" s="5" t="s">
        <v>6</v>
      </c>
      <c r="C14" s="5" t="s">
        <v>82</v>
      </c>
      <c r="D14" s="5" t="s">
        <v>37</v>
      </c>
      <c r="E14" s="6">
        <v>42394</v>
      </c>
      <c r="F14" s="6">
        <v>42394</v>
      </c>
      <c r="G14" s="6">
        <v>73050</v>
      </c>
      <c r="H14" s="33">
        <v>151187748</v>
      </c>
      <c r="I14" s="5" t="s">
        <v>38</v>
      </c>
    </row>
    <row r="15" spans="1:9" s="1" customFormat="1" ht="30" customHeight="1" x14ac:dyDescent="0.25">
      <c r="A15" s="11" t="s">
        <v>60</v>
      </c>
      <c r="B15" s="5" t="s">
        <v>7</v>
      </c>
      <c r="C15" s="5" t="s">
        <v>104</v>
      </c>
      <c r="D15" s="5" t="s">
        <v>40</v>
      </c>
      <c r="E15" s="6">
        <v>42767</v>
      </c>
      <c r="F15" s="6">
        <v>42767</v>
      </c>
      <c r="G15" s="6">
        <v>42877</v>
      </c>
      <c r="H15" s="33">
        <v>39874100</v>
      </c>
      <c r="I15" s="8"/>
    </row>
    <row r="16" spans="1:9" s="1" customFormat="1" ht="30" customHeight="1" x14ac:dyDescent="0.25">
      <c r="A16" s="11" t="s">
        <v>61</v>
      </c>
      <c r="B16" s="5" t="s">
        <v>30</v>
      </c>
      <c r="C16" s="5" t="s">
        <v>105</v>
      </c>
      <c r="D16" s="5" t="s">
        <v>128</v>
      </c>
      <c r="E16" s="6">
        <v>42587</v>
      </c>
      <c r="F16" s="6">
        <v>41922</v>
      </c>
      <c r="G16" s="54" t="s">
        <v>114</v>
      </c>
      <c r="H16" s="33">
        <v>10937185</v>
      </c>
      <c r="I16" s="5" t="s">
        <v>129</v>
      </c>
    </row>
    <row r="17" spans="1:9" s="1" customFormat="1" ht="30" customHeight="1" x14ac:dyDescent="0.25">
      <c r="A17" s="11" t="s">
        <v>62</v>
      </c>
      <c r="B17" s="5" t="s">
        <v>7</v>
      </c>
      <c r="C17" s="5" t="s">
        <v>84</v>
      </c>
      <c r="D17" s="5" t="s">
        <v>18</v>
      </c>
      <c r="E17" s="6">
        <v>42634</v>
      </c>
      <c r="F17" s="6">
        <v>42634</v>
      </c>
      <c r="G17" s="6">
        <v>42765</v>
      </c>
      <c r="H17" s="33">
        <v>6900000</v>
      </c>
      <c r="I17" s="8"/>
    </row>
    <row r="18" spans="1:9" s="1" customFormat="1" ht="30" customHeight="1" x14ac:dyDescent="0.25">
      <c r="A18" s="11" t="s">
        <v>63</v>
      </c>
      <c r="B18" s="5" t="s">
        <v>7</v>
      </c>
      <c r="C18" s="5" t="s">
        <v>106</v>
      </c>
      <c r="D18" s="5" t="s">
        <v>42</v>
      </c>
      <c r="E18" s="6">
        <v>43046</v>
      </c>
      <c r="F18" s="6">
        <v>43046</v>
      </c>
      <c r="G18" s="6">
        <v>43168</v>
      </c>
      <c r="H18" s="33">
        <v>11366500</v>
      </c>
      <c r="I18" s="5"/>
    </row>
    <row r="19" spans="1:9" s="1" customFormat="1" ht="30" customHeight="1" x14ac:dyDescent="0.25">
      <c r="A19" s="11" t="s">
        <v>64</v>
      </c>
      <c r="B19" s="1" t="s">
        <v>44</v>
      </c>
      <c r="C19" s="5" t="s">
        <v>85</v>
      </c>
      <c r="D19" s="26" t="s">
        <v>124</v>
      </c>
      <c r="E19" s="25">
        <v>41827</v>
      </c>
      <c r="F19" s="25">
        <v>41821</v>
      </c>
      <c r="G19" s="54" t="s">
        <v>114</v>
      </c>
      <c r="H19" s="33">
        <f>3312143+2019811+95503+123729+2428+4046</f>
        <v>5557660</v>
      </c>
      <c r="I19" s="8"/>
    </row>
    <row r="20" spans="1:9" s="1" customFormat="1" ht="30" x14ac:dyDescent="0.25">
      <c r="A20" s="60" t="s">
        <v>100</v>
      </c>
      <c r="B20" s="59" t="s">
        <v>7</v>
      </c>
      <c r="C20" s="24" t="s">
        <v>83</v>
      </c>
      <c r="D20" s="63" t="s">
        <v>39</v>
      </c>
      <c r="E20" s="25">
        <v>42853</v>
      </c>
      <c r="F20" s="25">
        <v>42856</v>
      </c>
      <c r="G20" s="25">
        <v>43202</v>
      </c>
      <c r="H20" s="35" t="s">
        <v>90</v>
      </c>
      <c r="I20" s="26"/>
    </row>
    <row r="21" spans="1:9" x14ac:dyDescent="0.25">
      <c r="A21" s="27"/>
      <c r="B21" s="61"/>
      <c r="C21" s="27"/>
      <c r="D21" s="27"/>
      <c r="E21" s="27"/>
      <c r="F21" s="27"/>
      <c r="G21" s="27"/>
      <c r="H21" s="36" t="s">
        <v>117</v>
      </c>
      <c r="I21" s="27"/>
    </row>
    <row r="22" spans="1:9" ht="30" x14ac:dyDescent="0.25">
      <c r="A22" s="27"/>
      <c r="B22" s="61"/>
      <c r="C22" s="27"/>
      <c r="D22" s="27"/>
      <c r="E22" s="27"/>
      <c r="F22" s="27"/>
      <c r="G22" s="27"/>
      <c r="H22" s="36" t="s">
        <v>92</v>
      </c>
      <c r="I22" s="27"/>
    </row>
    <row r="23" spans="1:9" x14ac:dyDescent="0.25">
      <c r="A23" s="27"/>
      <c r="B23" s="61"/>
      <c r="C23" s="27"/>
      <c r="D23" s="27"/>
      <c r="E23" s="27"/>
      <c r="F23" s="27"/>
      <c r="G23" s="27"/>
      <c r="H23" s="36" t="s">
        <v>108</v>
      </c>
      <c r="I23" s="27"/>
    </row>
    <row r="24" spans="1:9" ht="30" x14ac:dyDescent="0.25">
      <c r="A24" s="27"/>
      <c r="B24" s="61"/>
      <c r="C24" s="27"/>
      <c r="D24" s="27"/>
      <c r="E24" s="27"/>
      <c r="F24" s="27"/>
      <c r="G24" s="27"/>
      <c r="H24" s="36" t="s">
        <v>132</v>
      </c>
      <c r="I24" s="27"/>
    </row>
    <row r="25" spans="1:9" ht="18" customHeight="1" x14ac:dyDescent="0.25">
      <c r="A25" s="27"/>
      <c r="B25" s="61"/>
      <c r="C25" s="27"/>
      <c r="D25" s="27"/>
      <c r="E25" s="27"/>
      <c r="F25" s="27"/>
      <c r="G25" s="27"/>
      <c r="H25" s="36" t="s">
        <v>133</v>
      </c>
      <c r="I25" s="27"/>
    </row>
    <row r="26" spans="1:9" ht="30" x14ac:dyDescent="0.25">
      <c r="A26" s="27"/>
      <c r="B26" s="61"/>
      <c r="C26" s="27"/>
      <c r="D26" s="27"/>
      <c r="E26" s="27"/>
      <c r="F26" s="27"/>
      <c r="G26" s="27"/>
      <c r="H26" s="36" t="s">
        <v>134</v>
      </c>
      <c r="I26" s="27"/>
    </row>
    <row r="27" spans="1:9" ht="13.5" customHeight="1" x14ac:dyDescent="0.25">
      <c r="A27" s="27"/>
      <c r="B27" s="61"/>
      <c r="C27" s="27"/>
      <c r="D27" s="27"/>
      <c r="E27" s="27"/>
      <c r="F27" s="27"/>
      <c r="G27" s="27"/>
      <c r="H27" s="36" t="s">
        <v>135</v>
      </c>
      <c r="I27" s="27"/>
    </row>
    <row r="28" spans="1:9" x14ac:dyDescent="0.25">
      <c r="A28" s="27"/>
      <c r="B28" s="61"/>
      <c r="C28" s="27"/>
      <c r="D28" s="27"/>
      <c r="E28" s="27"/>
      <c r="F28" s="27"/>
      <c r="G28" s="27"/>
      <c r="H28" s="36" t="s">
        <v>95</v>
      </c>
      <c r="I28" s="27"/>
    </row>
    <row r="29" spans="1:9" ht="30" x14ac:dyDescent="0.25">
      <c r="A29" s="27"/>
      <c r="B29" s="61"/>
      <c r="C29" s="27"/>
      <c r="D29" s="27"/>
      <c r="E29" s="27"/>
      <c r="F29" s="27"/>
      <c r="G29" s="27"/>
      <c r="H29" s="36" t="s">
        <v>109</v>
      </c>
      <c r="I29" s="27"/>
    </row>
    <row r="30" spans="1:9" x14ac:dyDescent="0.25">
      <c r="A30" s="28"/>
      <c r="B30" s="62"/>
      <c r="C30" s="28"/>
      <c r="D30" s="28"/>
      <c r="E30" s="28"/>
      <c r="F30" s="28"/>
      <c r="G30" s="28"/>
      <c r="H30" s="37" t="s">
        <v>97</v>
      </c>
      <c r="I30" s="28"/>
    </row>
  </sheetData>
  <mergeCells count="3">
    <mergeCell ref="H7:H8"/>
    <mergeCell ref="A1:I1"/>
    <mergeCell ref="A2:I2"/>
  </mergeCells>
  <pageMargins left="0.7" right="0.7" top="0.75" bottom="0.75" header="0.3" footer="0.3"/>
  <pageSetup paperSize="8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4BF01-631F-4B54-81F5-5A557076E01B}">
  <sheetPr>
    <pageSetUpPr fitToPage="1"/>
  </sheetPr>
  <dimension ref="A1:I25"/>
  <sheetViews>
    <sheetView workbookViewId="0">
      <pane xSplit="1" ySplit="4" topLeftCell="E23" activePane="bottomRight" state="frozen"/>
      <selection pane="topRight" activeCell="B1" sqref="B1"/>
      <selection pane="bottomLeft" activeCell="A2" sqref="A2"/>
      <selection pane="bottomRight" activeCell="D18" sqref="D18"/>
    </sheetView>
  </sheetViews>
  <sheetFormatPr defaultRowHeight="15" x14ac:dyDescent="0.25"/>
  <cols>
    <col min="1" max="1" width="11.5703125" customWidth="1"/>
    <col min="2" max="2" width="21.7109375" customWidth="1"/>
    <col min="3" max="3" width="67" customWidth="1"/>
    <col min="4" max="4" width="98.7109375" customWidth="1"/>
    <col min="5" max="5" width="12.28515625" customWidth="1"/>
    <col min="6" max="6" width="17.42578125" customWidth="1"/>
    <col min="7" max="7" width="20.140625" customWidth="1"/>
    <col min="8" max="8" width="58" style="3" customWidth="1"/>
    <col min="9" max="10" width="63.5703125" customWidth="1"/>
  </cols>
  <sheetData>
    <row r="1" spans="1:9" s="67" customFormat="1" ht="45" customHeight="1" x14ac:dyDescent="0.3">
      <c r="A1" s="70" t="s">
        <v>139</v>
      </c>
      <c r="B1" s="71"/>
      <c r="C1" s="71"/>
      <c r="D1" s="71"/>
      <c r="E1" s="71"/>
      <c r="F1" s="71"/>
      <c r="G1" s="71"/>
      <c r="H1" s="71"/>
      <c r="I1" s="71"/>
    </row>
    <row r="2" spans="1:9" s="67" customFormat="1" ht="20.100000000000001" customHeight="1" x14ac:dyDescent="0.3">
      <c r="A2" s="70" t="s">
        <v>140</v>
      </c>
      <c r="B2" s="71"/>
      <c r="C2" s="71"/>
      <c r="D2" s="71"/>
      <c r="E2" s="71"/>
      <c r="F2" s="71"/>
      <c r="G2" s="71"/>
      <c r="H2" s="71"/>
      <c r="I2" s="71"/>
    </row>
    <row r="3" spans="1:9" s="67" customFormat="1" ht="20.100000000000001" customHeight="1" x14ac:dyDescent="0.3">
      <c r="A3" s="68"/>
      <c r="B3" s="69"/>
      <c r="C3" s="69"/>
      <c r="D3" s="69"/>
      <c r="E3" s="69"/>
      <c r="F3" s="69"/>
      <c r="G3" s="69"/>
      <c r="H3" s="69"/>
      <c r="I3" s="69"/>
    </row>
    <row r="4" spans="1:9" s="42" customFormat="1" ht="45" x14ac:dyDescent="0.25">
      <c r="A4" s="38" t="s">
        <v>49</v>
      </c>
      <c r="B4" s="38" t="s">
        <v>65</v>
      </c>
      <c r="C4" s="39" t="s">
        <v>0</v>
      </c>
      <c r="D4" s="39" t="s">
        <v>1</v>
      </c>
      <c r="E4" s="39" t="s">
        <v>2</v>
      </c>
      <c r="F4" s="39" t="s">
        <v>3</v>
      </c>
      <c r="G4" s="39" t="s">
        <v>4</v>
      </c>
      <c r="H4" s="40" t="s">
        <v>123</v>
      </c>
      <c r="I4" s="41" t="s">
        <v>5</v>
      </c>
    </row>
    <row r="5" spans="1:9" s="1" customFormat="1" ht="30" customHeight="1" x14ac:dyDescent="0.25">
      <c r="A5" s="5" t="s">
        <v>50</v>
      </c>
      <c r="B5" s="5" t="s">
        <v>12</v>
      </c>
      <c r="C5" s="5" t="s">
        <v>68</v>
      </c>
      <c r="D5" s="5" t="s">
        <v>13</v>
      </c>
      <c r="E5" s="6">
        <v>41789</v>
      </c>
      <c r="F5" s="6">
        <v>41821</v>
      </c>
      <c r="G5" s="54" t="s">
        <v>114</v>
      </c>
      <c r="H5" s="21">
        <v>10000000</v>
      </c>
      <c r="I5" s="8"/>
    </row>
    <row r="6" spans="1:9" s="1" customFormat="1" ht="45" customHeight="1" x14ac:dyDescent="0.25">
      <c r="A6" s="5" t="s">
        <v>51</v>
      </c>
      <c r="B6" s="5" t="s">
        <v>6</v>
      </c>
      <c r="C6" s="5" t="s">
        <v>66</v>
      </c>
      <c r="D6" s="5" t="s">
        <v>145</v>
      </c>
      <c r="E6" s="6">
        <v>41817</v>
      </c>
      <c r="F6" s="6">
        <v>41821</v>
      </c>
      <c r="G6" s="54" t="s">
        <v>114</v>
      </c>
      <c r="H6" s="21" t="s">
        <v>112</v>
      </c>
      <c r="I6" s="8" t="s">
        <v>131</v>
      </c>
    </row>
    <row r="7" spans="1:9" s="1" customFormat="1" ht="30" customHeight="1" x14ac:dyDescent="0.25">
      <c r="A7" s="5" t="s">
        <v>52</v>
      </c>
      <c r="B7" s="5" t="s">
        <v>6</v>
      </c>
      <c r="C7" s="5" t="s">
        <v>82</v>
      </c>
      <c r="D7" s="5" t="s">
        <v>37</v>
      </c>
      <c r="E7" s="6">
        <v>42394</v>
      </c>
      <c r="F7" s="6">
        <v>42394</v>
      </c>
      <c r="G7" s="54" t="s">
        <v>114</v>
      </c>
      <c r="H7" s="21" t="s">
        <v>112</v>
      </c>
      <c r="I7" s="5" t="s">
        <v>38</v>
      </c>
    </row>
    <row r="8" spans="1:9" s="1" customFormat="1" ht="30" customHeight="1" x14ac:dyDescent="0.25">
      <c r="A8" s="5" t="s">
        <v>53</v>
      </c>
      <c r="B8" s="5" t="s">
        <v>30</v>
      </c>
      <c r="C8" s="5" t="s">
        <v>105</v>
      </c>
      <c r="D8" s="5" t="s">
        <v>41</v>
      </c>
      <c r="E8" s="6">
        <v>42587</v>
      </c>
      <c r="F8" s="6">
        <v>41922</v>
      </c>
      <c r="G8" s="54" t="s">
        <v>114</v>
      </c>
      <c r="H8" s="21" t="s">
        <v>112</v>
      </c>
      <c r="I8" s="5"/>
    </row>
    <row r="9" spans="1:9" s="1" customFormat="1" ht="30" customHeight="1" x14ac:dyDescent="0.25">
      <c r="A9" s="5" t="s">
        <v>54</v>
      </c>
      <c r="B9" s="5" t="s">
        <v>6</v>
      </c>
      <c r="C9" s="5" t="s">
        <v>81</v>
      </c>
      <c r="D9" s="8" t="s">
        <v>35</v>
      </c>
      <c r="E9" s="6">
        <v>42902</v>
      </c>
      <c r="F9" s="6">
        <v>43009</v>
      </c>
      <c r="G9" s="6">
        <v>43374</v>
      </c>
      <c r="H9" s="21" t="s">
        <v>112</v>
      </c>
      <c r="I9" s="5"/>
    </row>
    <row r="10" spans="1:9" s="1" customFormat="1" ht="30" customHeight="1" x14ac:dyDescent="0.25">
      <c r="A10" s="5" t="s">
        <v>55</v>
      </c>
      <c r="B10" s="5" t="s">
        <v>6</v>
      </c>
      <c r="C10" s="5" t="s">
        <v>103</v>
      </c>
      <c r="D10" s="5" t="s">
        <v>47</v>
      </c>
      <c r="E10" s="6">
        <v>43091</v>
      </c>
      <c r="F10" s="6">
        <v>43101</v>
      </c>
      <c r="G10" s="6">
        <v>43465</v>
      </c>
      <c r="H10" s="21" t="s">
        <v>112</v>
      </c>
      <c r="I10" s="8"/>
    </row>
    <row r="11" spans="1:9" s="1" customFormat="1" ht="30" customHeight="1" x14ac:dyDescent="0.25">
      <c r="A11" s="5" t="s">
        <v>56</v>
      </c>
      <c r="B11" s="5" t="s">
        <v>44</v>
      </c>
      <c r="C11" s="5" t="s">
        <v>85</v>
      </c>
      <c r="D11" s="26" t="s">
        <v>124</v>
      </c>
      <c r="E11" s="6">
        <v>41827</v>
      </c>
      <c r="F11" s="6">
        <v>41821</v>
      </c>
      <c r="G11" s="54" t="s">
        <v>114</v>
      </c>
      <c r="H11" s="43" t="s">
        <v>112</v>
      </c>
      <c r="I11" s="8"/>
    </row>
    <row r="12" spans="1:9" s="1" customFormat="1" ht="30" customHeight="1" x14ac:dyDescent="0.25">
      <c r="A12" s="5" t="s">
        <v>57</v>
      </c>
      <c r="B12" s="5" t="s">
        <v>7</v>
      </c>
      <c r="C12" s="5" t="s">
        <v>113</v>
      </c>
      <c r="D12" s="5" t="s">
        <v>48</v>
      </c>
      <c r="E12" s="6">
        <v>43150</v>
      </c>
      <c r="F12" s="6">
        <v>43150</v>
      </c>
      <c r="G12" s="6">
        <v>43312</v>
      </c>
      <c r="H12" s="21">
        <v>24140000</v>
      </c>
      <c r="I12" s="5"/>
    </row>
    <row r="13" spans="1:9" s="47" customFormat="1" ht="30" customHeight="1" x14ac:dyDescent="0.25">
      <c r="A13" s="24" t="s">
        <v>58</v>
      </c>
      <c r="B13" s="13" t="s">
        <v>7</v>
      </c>
      <c r="C13" s="13" t="s">
        <v>72</v>
      </c>
      <c r="D13" s="44" t="s">
        <v>110</v>
      </c>
      <c r="E13" s="45">
        <v>43098</v>
      </c>
      <c r="F13" s="45">
        <v>43098</v>
      </c>
      <c r="G13" s="45">
        <v>43220</v>
      </c>
      <c r="H13" s="48">
        <v>20900000</v>
      </c>
      <c r="I13" s="46" t="s">
        <v>111</v>
      </c>
    </row>
    <row r="14" spans="1:9" s="1" customFormat="1" ht="30" x14ac:dyDescent="0.25">
      <c r="A14" s="24" t="s">
        <v>59</v>
      </c>
      <c r="B14" s="59" t="s">
        <v>7</v>
      </c>
      <c r="C14" s="24" t="s">
        <v>83</v>
      </c>
      <c r="D14" s="24" t="s">
        <v>146</v>
      </c>
      <c r="E14" s="25">
        <v>43202</v>
      </c>
      <c r="F14" s="25">
        <v>43202</v>
      </c>
      <c r="G14" s="25">
        <v>43830</v>
      </c>
      <c r="H14" s="49" t="s">
        <v>90</v>
      </c>
      <c r="I14" s="26"/>
    </row>
    <row r="15" spans="1:9" ht="30" x14ac:dyDescent="0.25">
      <c r="A15" s="27"/>
      <c r="B15" s="61"/>
      <c r="C15" s="27"/>
      <c r="D15" s="27"/>
      <c r="E15" s="27"/>
      <c r="F15" s="27"/>
      <c r="G15" s="27"/>
      <c r="H15" s="50" t="s">
        <v>115</v>
      </c>
      <c r="I15" s="27"/>
    </row>
    <row r="16" spans="1:9" ht="30" x14ac:dyDescent="0.25">
      <c r="A16" s="27"/>
      <c r="B16" s="61"/>
      <c r="C16" s="27"/>
      <c r="D16" s="27"/>
      <c r="E16" s="27"/>
      <c r="F16" s="27"/>
      <c r="G16" s="27"/>
      <c r="H16" s="50" t="s">
        <v>92</v>
      </c>
      <c r="I16" s="27"/>
    </row>
    <row r="17" spans="1:9" ht="30" x14ac:dyDescent="0.25">
      <c r="A17" s="27"/>
      <c r="B17" s="61"/>
      <c r="C17" s="27"/>
      <c r="D17" s="27"/>
      <c r="E17" s="27"/>
      <c r="F17" s="27"/>
      <c r="G17" s="27"/>
      <c r="H17" s="50" t="s">
        <v>108</v>
      </c>
      <c r="I17" s="27"/>
    </row>
    <row r="18" spans="1:9" ht="30" x14ac:dyDescent="0.25">
      <c r="A18" s="27"/>
      <c r="B18" s="61"/>
      <c r="C18" s="27"/>
      <c r="D18" s="27"/>
      <c r="E18" s="27"/>
      <c r="F18" s="27"/>
      <c r="G18" s="27"/>
      <c r="H18" s="50" t="s">
        <v>94</v>
      </c>
      <c r="I18" s="27"/>
    </row>
    <row r="19" spans="1:9" ht="30" x14ac:dyDescent="0.25">
      <c r="A19" s="27"/>
      <c r="B19" s="61"/>
      <c r="C19" s="27"/>
      <c r="D19" s="27"/>
      <c r="E19" s="27"/>
      <c r="F19" s="27"/>
      <c r="G19" s="27"/>
      <c r="H19" s="50" t="s">
        <v>116</v>
      </c>
      <c r="I19" s="27"/>
    </row>
    <row r="20" spans="1:9" ht="30" x14ac:dyDescent="0.25">
      <c r="A20" s="27"/>
      <c r="B20" s="61"/>
      <c r="C20" s="27"/>
      <c r="D20" s="27"/>
      <c r="E20" s="27"/>
      <c r="F20" s="27"/>
      <c r="G20" s="27"/>
      <c r="H20" s="50" t="s">
        <v>118</v>
      </c>
      <c r="I20" s="27"/>
    </row>
    <row r="21" spans="1:9" x14ac:dyDescent="0.25">
      <c r="A21" s="27"/>
      <c r="B21" s="61"/>
      <c r="C21" s="27"/>
      <c r="D21" s="27"/>
      <c r="E21" s="27"/>
      <c r="F21" s="27"/>
      <c r="G21" s="27"/>
      <c r="H21" s="51" t="s">
        <v>120</v>
      </c>
      <c r="I21" s="27"/>
    </row>
    <row r="22" spans="1:9" ht="30" x14ac:dyDescent="0.25">
      <c r="A22" s="27"/>
      <c r="B22" s="61"/>
      <c r="C22" s="27"/>
      <c r="D22" s="27"/>
      <c r="E22" s="27"/>
      <c r="F22" s="27"/>
      <c r="G22" s="27"/>
      <c r="H22" s="50" t="s">
        <v>119</v>
      </c>
      <c r="I22" s="27"/>
    </row>
    <row r="23" spans="1:9" x14ac:dyDescent="0.25">
      <c r="A23" s="27"/>
      <c r="B23" s="61"/>
      <c r="C23" s="27"/>
      <c r="D23" s="27"/>
      <c r="E23" s="27"/>
      <c r="F23" s="27"/>
      <c r="G23" s="27"/>
      <c r="H23" s="50" t="s">
        <v>97</v>
      </c>
      <c r="I23" s="27"/>
    </row>
    <row r="24" spans="1:9" x14ac:dyDescent="0.25">
      <c r="A24" s="27"/>
      <c r="B24" s="61"/>
      <c r="C24" s="27"/>
      <c r="D24" s="27"/>
      <c r="E24" s="27"/>
      <c r="F24" s="27"/>
      <c r="G24" s="27"/>
      <c r="H24" s="52" t="s">
        <v>121</v>
      </c>
      <c r="I24" s="27"/>
    </row>
    <row r="25" spans="1:9" x14ac:dyDescent="0.25">
      <c r="A25" s="28"/>
      <c r="B25" s="62"/>
      <c r="C25" s="28"/>
      <c r="D25" s="28"/>
      <c r="E25" s="28"/>
      <c r="F25" s="28"/>
      <c r="G25" s="28"/>
      <c r="H25" s="53" t="s">
        <v>122</v>
      </c>
      <c r="I25" s="28"/>
    </row>
  </sheetData>
  <mergeCells count="2">
    <mergeCell ref="A1:I1"/>
    <mergeCell ref="A2:I2"/>
  </mergeCells>
  <pageMargins left="0.7" right="0.7" top="0.75" bottom="0.75" header="0.3" footer="0.3"/>
  <pageSetup paperSize="8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2014</vt:lpstr>
      <vt:lpstr>2015</vt:lpstr>
      <vt:lpstr>2016</vt:lpstr>
      <vt:lpstr>2017</vt:lpstr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Zakanyine Ilona</dc:creator>
  <cp:lastModifiedBy>Zakanyine Ilona</cp:lastModifiedBy>
  <cp:lastPrinted>2018-05-30T11:26:45Z</cp:lastPrinted>
  <dcterms:created xsi:type="dcterms:W3CDTF">2018-04-26T10:42:39Z</dcterms:created>
  <dcterms:modified xsi:type="dcterms:W3CDTF">2018-06-06T09:59:34Z</dcterms:modified>
</cp:coreProperties>
</file>